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8195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Лист1!$A$1:$BC$67</definedName>
  </definedNames>
  <calcPr calcId="145621"/>
</workbook>
</file>

<file path=xl/calcChain.xml><?xml version="1.0" encoding="utf-8"?>
<calcChain xmlns="http://schemas.openxmlformats.org/spreadsheetml/2006/main">
  <c r="BC19" i="1" l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N19" i="1"/>
  <c r="AM19" i="1"/>
  <c r="AL19" i="1"/>
  <c r="AK19" i="1"/>
  <c r="AJ19" i="1"/>
  <c r="AH19" i="1"/>
  <c r="AG19" i="1"/>
  <c r="AE19" i="1"/>
  <c r="AD19" i="1"/>
  <c r="AC19" i="1"/>
  <c r="AB19" i="1"/>
  <c r="AA19" i="1"/>
  <c r="Y19" i="1"/>
  <c r="X19" i="1"/>
  <c r="W19" i="1"/>
  <c r="V19" i="1"/>
  <c r="U19" i="1"/>
  <c r="S19" i="1"/>
  <c r="R19" i="1"/>
  <c r="O19" i="1"/>
  <c r="N19" i="1"/>
  <c r="M19" i="1"/>
  <c r="L19" i="1"/>
  <c r="K19" i="1"/>
  <c r="J19" i="1"/>
  <c r="I19" i="1"/>
  <c r="H19" i="1"/>
  <c r="G19" i="1"/>
  <c r="F19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O19" i="1" s="1"/>
  <c r="AN55" i="1"/>
  <c r="AM55" i="1"/>
  <c r="AL55" i="1"/>
  <c r="AK55" i="1"/>
  <c r="AJ55" i="1"/>
  <c r="AI55" i="1"/>
  <c r="AI19" i="1" s="1"/>
  <c r="AH55" i="1"/>
  <c r="AG55" i="1"/>
  <c r="AF55" i="1"/>
  <c r="AF19" i="1" s="1"/>
  <c r="AE55" i="1"/>
  <c r="AD55" i="1"/>
  <c r="AC55" i="1"/>
  <c r="AB55" i="1"/>
  <c r="AA55" i="1"/>
  <c r="Z55" i="1"/>
  <c r="Z19" i="1" s="1"/>
  <c r="Y55" i="1"/>
  <c r="X55" i="1"/>
  <c r="W55" i="1"/>
  <c r="V55" i="1"/>
  <c r="U55" i="1"/>
  <c r="T55" i="1"/>
  <c r="T19" i="1" s="1"/>
  <c r="S55" i="1"/>
  <c r="R55" i="1"/>
  <c r="O55" i="1"/>
  <c r="N55" i="1"/>
  <c r="M55" i="1"/>
  <c r="L55" i="1"/>
  <c r="K55" i="1"/>
  <c r="J55" i="1"/>
  <c r="I55" i="1"/>
  <c r="H55" i="1"/>
  <c r="G55" i="1"/>
  <c r="F55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O40" i="1"/>
  <c r="N40" i="1"/>
  <c r="M40" i="1"/>
  <c r="L40" i="1"/>
  <c r="K40" i="1"/>
  <c r="J40" i="1"/>
  <c r="I40" i="1"/>
  <c r="H40" i="1"/>
  <c r="G40" i="1"/>
  <c r="F4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O20" i="1"/>
  <c r="N20" i="1"/>
  <c r="M20" i="1"/>
  <c r="L20" i="1"/>
  <c r="K20" i="1"/>
  <c r="J20" i="1"/>
  <c r="I20" i="1"/>
  <c r="H20" i="1"/>
  <c r="G20" i="1"/>
  <c r="F20" i="1"/>
  <c r="N65" i="1"/>
  <c r="N64" i="1"/>
  <c r="N63" i="1"/>
  <c r="N62" i="1"/>
  <c r="N61" i="1"/>
  <c r="N60" i="1"/>
  <c r="N59" i="1"/>
  <c r="N58" i="1"/>
  <c r="N57" i="1"/>
  <c r="N56" i="1"/>
  <c r="I65" i="1"/>
  <c r="I64" i="1"/>
  <c r="I63" i="1"/>
  <c r="I62" i="1"/>
  <c r="I61" i="1"/>
  <c r="I60" i="1"/>
  <c r="I59" i="1"/>
  <c r="I58" i="1"/>
  <c r="I57" i="1"/>
  <c r="I56" i="1"/>
  <c r="BC65" i="1" l="1"/>
  <c r="BC64" i="1"/>
  <c r="BC63" i="1"/>
  <c r="BC62" i="1"/>
  <c r="BC61" i="1"/>
  <c r="BC60" i="1"/>
  <c r="BC59" i="1"/>
  <c r="BC58" i="1"/>
  <c r="BC57" i="1"/>
  <c r="BC56" i="1"/>
  <c r="AY65" i="1" l="1"/>
  <c r="AY64" i="1"/>
  <c r="AY63" i="1"/>
  <c r="AY62" i="1"/>
  <c r="AY61" i="1"/>
  <c r="AY60" i="1"/>
  <c r="AY59" i="1"/>
  <c r="AY58" i="1"/>
  <c r="AY57" i="1"/>
  <c r="AY56" i="1"/>
  <c r="N39" i="1" l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BC39" i="1"/>
  <c r="BC37" i="1"/>
  <c r="BC26" i="1"/>
  <c r="AY36" i="1"/>
  <c r="BC36" i="1" s="1"/>
  <c r="AY39" i="1"/>
  <c r="AY38" i="1"/>
  <c r="BC38" i="1" s="1"/>
  <c r="AY37" i="1"/>
  <c r="AY35" i="1"/>
  <c r="BC35" i="1" s="1"/>
  <c r="AY34" i="1"/>
  <c r="BC34" i="1" s="1"/>
  <c r="AY33" i="1"/>
  <c r="BC33" i="1" s="1"/>
  <c r="AY32" i="1"/>
  <c r="BC32" i="1" s="1"/>
  <c r="AY31" i="1"/>
  <c r="BC31" i="1" s="1"/>
  <c r="AY30" i="1"/>
  <c r="BC30" i="1" s="1"/>
  <c r="AY29" i="1"/>
  <c r="BC29" i="1" s="1"/>
  <c r="AY28" i="1"/>
  <c r="BC28" i="1" s="1"/>
  <c r="AY27" i="1"/>
  <c r="BC27" i="1" s="1"/>
  <c r="AY26" i="1"/>
  <c r="AY25" i="1"/>
  <c r="BC25" i="1" s="1"/>
  <c r="AY24" i="1"/>
  <c r="BC24" i="1" s="1"/>
  <c r="AY23" i="1"/>
  <c r="BC23" i="1" s="1"/>
  <c r="AY22" i="1"/>
  <c r="BC22" i="1" s="1"/>
  <c r="AY21" i="1"/>
  <c r="BC21" i="1" s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BC53" i="1" l="1"/>
  <c r="BC49" i="1"/>
  <c r="BC45" i="1"/>
  <c r="AY54" i="1"/>
  <c r="BC54" i="1" s="1"/>
  <c r="AY53" i="1"/>
  <c r="AY52" i="1"/>
  <c r="BC52" i="1" s="1"/>
  <c r="AY51" i="1"/>
  <c r="BC51" i="1" s="1"/>
  <c r="AY50" i="1"/>
  <c r="BC50" i="1" s="1"/>
  <c r="AY49" i="1"/>
  <c r="AY48" i="1"/>
  <c r="BC48" i="1" s="1"/>
  <c r="AY47" i="1"/>
  <c r="BC47" i="1" s="1"/>
  <c r="AY46" i="1"/>
  <c r="BC46" i="1" s="1"/>
  <c r="AY45" i="1"/>
  <c r="AY44" i="1"/>
  <c r="BC44" i="1" s="1"/>
  <c r="AY43" i="1"/>
  <c r="BC43" i="1" s="1"/>
  <c r="AY42" i="1"/>
  <c r="BC42" i="1" s="1"/>
  <c r="AY41" i="1"/>
  <c r="BC41" i="1" s="1"/>
</calcChain>
</file>

<file path=xl/sharedStrings.xml><?xml version="1.0" encoding="utf-8"?>
<sst xmlns="http://schemas.openxmlformats.org/spreadsheetml/2006/main" count="307" uniqueCount="121">
  <si>
    <t>N п/п</t>
  </si>
  <si>
    <t>Адрес МКД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</si>
  <si>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</si>
  <si>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</si>
  <si>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</si>
  <si>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</si>
  <si>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</si>
  <si>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Общая площадь МКД</t>
  </si>
  <si>
    <t>Площадь помещений МКД</t>
  </si>
  <si>
    <t>Количество жителей, зарегистрированных в МКД</t>
  </si>
  <si>
    <t>Вид отремонтированного конструктивного элемента при последнем капитальном ремонте</t>
  </si>
  <si>
    <t>Год завершения последнего капитального ремонта</t>
  </si>
  <si>
    <t>Виды работ, установленные Законом Московской области N 66/2013-ОЗ "Об организации проведения капитального ремонта общего имущества в многоквартирных домах, расположенных на территории Московской области"</t>
  </si>
  <si>
    <t>Виды работ, установленные постановлением Правительства Московской области от 14.03.2017 N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</si>
  <si>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Стоимость работ</t>
  </si>
  <si>
    <t>всего:</t>
  </si>
  <si>
    <t>в том числе:</t>
  </si>
  <si>
    <t>в том числе жилых помещений, находящихся в муниципальной собственности</t>
  </si>
  <si>
    <t>в том числе жилых помещений, находящихся в собственности граждан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</si>
  <si>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</si>
  <si>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</si>
  <si>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</si>
  <si>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</si>
  <si>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</si>
  <si>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</si>
  <si>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</si>
  <si>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Утепление фасада</t>
  </si>
  <si>
    <t>Переустройство невентилируемой крыши на вентилируемую крышу</t>
  </si>
  <si>
    <t>Устройство выходов на кровлю</t>
  </si>
  <si>
    <t>Установка узлов управления и регулирования потребления ресурсов</t>
  </si>
  <si>
    <t>в муниципальной собственности</t>
  </si>
  <si>
    <t>в собственности граждан</t>
  </si>
  <si>
    <t>прочие</t>
  </si>
  <si>
    <t>за счет средств государственной корпорации - Фонд содействия реформированию жилищно-коммунального хозяйства</t>
  </si>
  <si>
    <t>за счет средств бюджета Московской области</t>
  </si>
  <si>
    <t>за счет средств местного бюджета</t>
  </si>
  <si>
    <t>за счет средств собственников помещений в МКД</t>
  </si>
  <si>
    <t>ед.</t>
  </si>
  <si>
    <t>кв. м</t>
  </si>
  <si>
    <t>чел.</t>
  </si>
  <si>
    <t>руб.</t>
  </si>
  <si>
    <t>плановая дата завершения работ</t>
  </si>
  <si>
    <t>куб. м</t>
  </si>
  <si>
    <t>Муниципальный краткосрочный план</t>
  </si>
  <si>
    <t>реализации программы капитального ремонта общего имущества</t>
  </si>
  <si>
    <t>в многоквартирных домах, расположенных на территории</t>
  </si>
  <si>
    <t>г. Котельники, мкр. Белая дача, д.15</t>
  </si>
  <si>
    <t>г. Котельники, мкр. Белая дача, д.28</t>
  </si>
  <si>
    <t>г. Котельники, мкр. Белая дача, д.36</t>
  </si>
  <si>
    <t>г. Котельники, мкр. Белая дача, д.53</t>
  </si>
  <si>
    <t>г. Котельники, мкр. Ковровый, д.26</t>
  </si>
  <si>
    <t>г. Котельники, мкр. Опытное поле, д.1</t>
  </si>
  <si>
    <t>г. Котельники, мкр. Опытное поле, д.4</t>
  </si>
  <si>
    <t>г. Котельники, мкр. Силикат, д.11</t>
  </si>
  <si>
    <t>г. Котельники, мкр. Силикат, д.16</t>
  </si>
  <si>
    <t>г. Котельники, мкр. Силикат, д.4</t>
  </si>
  <si>
    <t>г. Котельники, ул. Новая, д.1</t>
  </si>
  <si>
    <t>г. Котельники, ул. Новая, д.10</t>
  </si>
  <si>
    <t>г. Котельники, ул. Новая, д.15</t>
  </si>
  <si>
    <t>г. Котельники, ул. Новая, д.3</t>
  </si>
  <si>
    <t>панельные</t>
  </si>
  <si>
    <t>12.2018</t>
  </si>
  <si>
    <t>кирпич</t>
  </si>
  <si>
    <t>ремонт фасада</t>
  </si>
  <si>
    <t>ремонт крыши</t>
  </si>
  <si>
    <t>ремонт крыши, ремонт ХВС, ГВС</t>
  </si>
  <si>
    <t>2004, 2007</t>
  </si>
  <si>
    <t>2003, 2016</t>
  </si>
  <si>
    <t>ремонт крыши, фасада</t>
  </si>
  <si>
    <t>ремонт отопления</t>
  </si>
  <si>
    <t>ремонт кровли, канализации</t>
  </si>
  <si>
    <t>2018 год</t>
  </si>
  <si>
    <t>Городской округ Котельники Московской области</t>
  </si>
  <si>
    <t>2017 год</t>
  </si>
  <si>
    <t>г. Котельники, мкр. Белая дача, д.37</t>
  </si>
  <si>
    <t>г. Котельники, мкр. Белая дача, д.10</t>
  </si>
  <si>
    <t>г. Котельники, мкр. Белая дача, д.29</t>
  </si>
  <si>
    <t>г. Котельники, мкр. Белая дача, д.30</t>
  </si>
  <si>
    <t>г. Котельники, мкр. Белая дача, д.31</t>
  </si>
  <si>
    <t>г. Котельники, мкр. Белая дача, д.38</t>
  </si>
  <si>
    <t>г. Котельники, мкр. Белая дача, д.42</t>
  </si>
  <si>
    <t>г. Котельники, мкр. Белая дача, д.43</t>
  </si>
  <si>
    <t>г. Котельники, мкр. Белая дача, д.54</t>
  </si>
  <si>
    <t>г. Котельники, мкр. Белая дача, д.55</t>
  </si>
  <si>
    <t>г. Котельники, мкр. Ковровый, д.21</t>
  </si>
  <si>
    <t>г. Котельники, мкр. Опытное поле, д.2</t>
  </si>
  <si>
    <t>г. Котельники, мкр. Опытное поле, д.3</t>
  </si>
  <si>
    <t>г. Котельники, мкр. Опытное поле, д.6</t>
  </si>
  <si>
    <t>г. Котельники, мкр. Силикат, д.1</t>
  </si>
  <si>
    <t>г. Котельники, мкр. Силикат, д.8</t>
  </si>
  <si>
    <t>г. Котельники, мкр. Силикат, д.9</t>
  </si>
  <si>
    <t>г. Котельники, ул. Новая, д.5</t>
  </si>
  <si>
    <t>г. Котельники, ул. Новая, д.9</t>
  </si>
  <si>
    <t>2004,2010</t>
  </si>
  <si>
    <t>г. Котельники, мкр. Белая дача, д.35</t>
  </si>
  <si>
    <t>г. Котельники, мкр. Белая дача, д.39</t>
  </si>
  <si>
    <t>г. Котельники, мкр. Белая дача, д.41</t>
  </si>
  <si>
    <t>г. Котельники, мкр. Белая дача, д.46</t>
  </si>
  <si>
    <t>г. Котельники, мкр. Опытное поле, д.5</t>
  </si>
  <si>
    <t>г. Котельники, мкр. Силикат, д.15</t>
  </si>
  <si>
    <t>г. Котельники, мкр. Силикат, д.19</t>
  </si>
  <si>
    <t>г. Котельники, мкр. Силикат, д.26</t>
  </si>
  <si>
    <t>г. Котельники, ул. Новая, д.14</t>
  </si>
  <si>
    <t>2001, 2010</t>
  </si>
  <si>
    <t>2010, 2007</t>
  </si>
  <si>
    <t>2005, 2008</t>
  </si>
  <si>
    <t>2003, 2012</t>
  </si>
  <si>
    <t>Итого 2017-2019 годы</t>
  </si>
  <si>
    <t>ремонт кровли, водоснабжения</t>
  </si>
  <si>
    <t xml:space="preserve">ремонт крыши </t>
  </si>
  <si>
    <t>ремонт ХВС</t>
  </si>
  <si>
    <t>ремонт крыши, отопления</t>
  </si>
  <si>
    <t>ремонт крыши, ГВС</t>
  </si>
  <si>
    <t>12.2019</t>
  </si>
  <si>
    <t>городского округа Котельники  Московской области, на 2017-2019 годы</t>
  </si>
  <si>
    <t>2019 год</t>
  </si>
  <si>
    <t>Приложение</t>
  </si>
  <si>
    <t>Примечание: В Муниципальный краткосрочный план могут быть внесены изменения при наступлении объективных причин</t>
  </si>
  <si>
    <t>УТВЕРЖДЕН</t>
  </si>
  <si>
    <t xml:space="preserve">постановлением главы городского округа Котельники Московской области "Об утверждении муниципального краткосрочного плана реализации региональной программы Московской области  «Проведение капитального ремонта общего имущества в многоквартирных домах расположенных на территории Московской области, на 2014−2038 годы» на период 2017-2019 годы»
</t>
  </si>
  <si>
    <t>от   24  января  №  32-ПГ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</si>
</sst>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6">
    <xf numFmtId="0" fontId="0" fillId="0" borderId="0" xfId="0"/>
    <xf numFmtId="0" fontId="18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9" fillId="0" borderId="24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4" fontId="19" fillId="0" borderId="25" xfId="0" applyNumberFormat="1" applyFont="1" applyBorder="1" applyAlignment="1">
      <alignment vertical="center" wrapText="1"/>
    </xf>
    <xf numFmtId="3" fontId="19" fillId="0" borderId="25" xfId="0" applyNumberFormat="1" applyFont="1" applyBorder="1" applyAlignment="1">
      <alignment vertical="center" wrapText="1"/>
    </xf>
    <xf numFmtId="4" fontId="19" fillId="0" borderId="26" xfId="0" applyNumberFormat="1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49" fontId="18" fillId="33" borderId="15" xfId="0" applyNumberFormat="1" applyFont="1" applyFill="1" applyBorder="1" applyAlignment="1">
      <alignment wrapText="1"/>
    </xf>
    <xf numFmtId="0" fontId="18" fillId="0" borderId="15" xfId="0" applyFont="1" applyBorder="1" applyAlignment="1">
      <alignment vertical="center" wrapText="1"/>
    </xf>
    <xf numFmtId="49" fontId="18" fillId="0" borderId="15" xfId="0" applyNumberFormat="1" applyFont="1" applyBorder="1" applyAlignment="1">
      <alignment horizontal="right" vertical="center" wrapText="1"/>
    </xf>
    <xf numFmtId="4" fontId="18" fillId="0" borderId="15" xfId="0" applyNumberFormat="1" applyFont="1" applyBorder="1" applyAlignment="1">
      <alignment vertical="center" wrapText="1"/>
    </xf>
    <xf numFmtId="4" fontId="18" fillId="0" borderId="15" xfId="0" applyNumberFormat="1" applyFont="1" applyBorder="1" applyAlignment="1">
      <alignment horizontal="right" vertical="center" wrapText="1"/>
    </xf>
    <xf numFmtId="3" fontId="18" fillId="0" borderId="15" xfId="0" applyNumberFormat="1" applyFont="1" applyBorder="1" applyAlignment="1">
      <alignment vertical="center" wrapText="1"/>
    </xf>
    <xf numFmtId="4" fontId="18" fillId="0" borderId="37" xfId="0" applyNumberFormat="1" applyFont="1" applyBorder="1" applyAlignment="1">
      <alignment vertical="center" wrapText="1"/>
    </xf>
    <xf numFmtId="49" fontId="18" fillId="33" borderId="1" xfId="0" applyNumberFormat="1" applyFont="1" applyFill="1" applyBorder="1" applyAlignment="1">
      <alignment wrapText="1"/>
    </xf>
    <xf numFmtId="4" fontId="18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vertical="center" wrapText="1"/>
    </xf>
    <xf numFmtId="4" fontId="18" fillId="0" borderId="33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/>
    <xf numFmtId="0" fontId="18" fillId="0" borderId="0" xfId="0" applyFont="1" applyBorder="1"/>
    <xf numFmtId="0" fontId="18" fillId="0" borderId="34" xfId="0" applyFont="1" applyBorder="1" applyAlignment="1">
      <alignment vertical="center" wrapText="1"/>
    </xf>
    <xf numFmtId="49" fontId="18" fillId="33" borderId="13" xfId="0" applyNumberFormat="1" applyFont="1" applyFill="1" applyBorder="1" applyAlignment="1">
      <alignment wrapText="1"/>
    </xf>
    <xf numFmtId="0" fontId="18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4" fontId="18" fillId="0" borderId="13" xfId="0" applyNumberFormat="1" applyFont="1" applyBorder="1" applyAlignment="1">
      <alignment vertical="center" wrapText="1"/>
    </xf>
    <xf numFmtId="3" fontId="18" fillId="0" borderId="13" xfId="0" applyNumberFormat="1" applyFont="1" applyBorder="1" applyAlignment="1">
      <alignment vertical="center" wrapText="1"/>
    </xf>
    <xf numFmtId="4" fontId="18" fillId="0" borderId="13" xfId="0" applyNumberFormat="1" applyFont="1" applyBorder="1" applyAlignment="1">
      <alignment horizontal="right" vertical="center" wrapText="1"/>
    </xf>
    <xf numFmtId="4" fontId="18" fillId="0" borderId="20" xfId="0" applyNumberFormat="1" applyFont="1" applyBorder="1" applyAlignment="1">
      <alignment vertical="center" wrapText="1"/>
    </xf>
    <xf numFmtId="4" fontId="18" fillId="0" borderId="35" xfId="0" applyNumberFormat="1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4" fontId="19" fillId="0" borderId="18" xfId="0" applyNumberFormat="1" applyFont="1" applyBorder="1" applyAlignment="1">
      <alignment vertical="center" wrapText="1"/>
    </xf>
    <xf numFmtId="3" fontId="19" fillId="0" borderId="18" xfId="0" applyNumberFormat="1" applyFont="1" applyBorder="1" applyAlignment="1">
      <alignment vertical="center" wrapText="1"/>
    </xf>
    <xf numFmtId="4" fontId="19" fillId="0" borderId="19" xfId="0" applyNumberFormat="1" applyFont="1" applyBorder="1" applyAlignment="1">
      <alignment vertical="center" wrapText="1"/>
    </xf>
    <xf numFmtId="0" fontId="19" fillId="0" borderId="0" xfId="0" applyFont="1"/>
    <xf numFmtId="49" fontId="18" fillId="33" borderId="16" xfId="0" applyNumberFormat="1" applyFont="1" applyFill="1" applyBorder="1" applyAlignment="1">
      <alignment wrapText="1"/>
    </xf>
    <xf numFmtId="0" fontId="18" fillId="0" borderId="14" xfId="0" applyFont="1" applyFill="1" applyBorder="1" applyAlignment="1">
      <alignment vertical="center" wrapText="1"/>
    </xf>
    <xf numFmtId="0" fontId="18" fillId="0" borderId="15" xfId="0" applyFont="1" applyBorder="1" applyAlignment="1">
      <alignment horizontal="right" vertical="center" wrapText="1"/>
    </xf>
    <xf numFmtId="49" fontId="18" fillId="33" borderId="1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right" vertical="center" wrapText="1"/>
    </xf>
    <xf numFmtId="49" fontId="18" fillId="33" borderId="12" xfId="0" applyNumberFormat="1" applyFont="1" applyFill="1" applyBorder="1" applyAlignment="1">
      <alignment wrapText="1"/>
    </xf>
    <xf numFmtId="0" fontId="18" fillId="0" borderId="13" xfId="0" applyFont="1" applyBorder="1" applyAlignment="1">
      <alignment horizontal="right" vertical="center" wrapText="1"/>
    </xf>
    <xf numFmtId="0" fontId="18" fillId="0" borderId="32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right"/>
    </xf>
    <xf numFmtId="4" fontId="18" fillId="0" borderId="1" xfId="0" applyNumberFormat="1" applyFont="1" applyBorder="1"/>
    <xf numFmtId="3" fontId="18" fillId="0" borderId="1" xfId="0" applyNumberFormat="1" applyFont="1" applyBorder="1"/>
    <xf numFmtId="0" fontId="18" fillId="0" borderId="1" xfId="0" applyFont="1" applyBorder="1" applyAlignment="1">
      <alignment wrapText="1"/>
    </xf>
    <xf numFmtId="4" fontId="18" fillId="0" borderId="0" xfId="0" applyNumberFormat="1" applyFont="1" applyBorder="1"/>
    <xf numFmtId="0" fontId="18" fillId="0" borderId="34" xfId="0" applyFont="1" applyFill="1" applyBorder="1" applyAlignment="1">
      <alignment vertical="center" wrapText="1"/>
    </xf>
    <xf numFmtId="0" fontId="18" fillId="0" borderId="13" xfId="0" applyFont="1" applyBorder="1"/>
    <xf numFmtId="0" fontId="18" fillId="0" borderId="13" xfId="0" applyFont="1" applyBorder="1" applyAlignment="1">
      <alignment horizontal="right"/>
    </xf>
    <xf numFmtId="4" fontId="18" fillId="0" borderId="13" xfId="0" applyNumberFormat="1" applyFont="1" applyBorder="1"/>
    <xf numFmtId="3" fontId="18" fillId="0" borderId="13" xfId="0" applyNumberFormat="1" applyFont="1" applyBorder="1"/>
    <xf numFmtId="0" fontId="19" fillId="0" borderId="17" xfId="0" applyFont="1" applyBorder="1"/>
    <xf numFmtId="0" fontId="19" fillId="0" borderId="18" xfId="0" applyFont="1" applyBorder="1" applyAlignment="1">
      <alignment horizontal="left"/>
    </xf>
    <xf numFmtId="0" fontId="19" fillId="0" borderId="18" xfId="0" applyFont="1" applyBorder="1"/>
    <xf numFmtId="4" fontId="19" fillId="0" borderId="18" xfId="0" applyNumberFormat="1" applyFont="1" applyBorder="1"/>
    <xf numFmtId="3" fontId="19" fillId="0" borderId="18" xfId="0" applyNumberFormat="1" applyFont="1" applyBorder="1"/>
    <xf numFmtId="4" fontId="19" fillId="0" borderId="19" xfId="0" applyNumberFormat="1" applyFont="1" applyBorder="1"/>
    <xf numFmtId="0" fontId="18" fillId="0" borderId="27" xfId="0" applyFont="1" applyBorder="1"/>
    <xf numFmtId="49" fontId="18" fillId="33" borderId="28" xfId="0" applyNumberFormat="1" applyFont="1" applyFill="1" applyBorder="1" applyAlignment="1">
      <alignment wrapText="1"/>
    </xf>
    <xf numFmtId="0" fontId="18" fillId="0" borderId="28" xfId="0" applyFont="1" applyBorder="1"/>
    <xf numFmtId="0" fontId="18" fillId="0" borderId="28" xfId="0" applyFont="1" applyBorder="1" applyAlignment="1">
      <alignment horizontal="right"/>
    </xf>
    <xf numFmtId="4" fontId="18" fillId="0" borderId="28" xfId="0" applyNumberFormat="1" applyFont="1" applyBorder="1"/>
    <xf numFmtId="4" fontId="18" fillId="0" borderId="42" xfId="0" applyNumberFormat="1" applyFont="1" applyBorder="1" applyAlignment="1">
      <alignment horizontal="right"/>
    </xf>
    <xf numFmtId="3" fontId="18" fillId="0" borderId="28" xfId="0" applyNumberFormat="1" applyFont="1" applyBorder="1"/>
    <xf numFmtId="4" fontId="18" fillId="0" borderId="28" xfId="0" applyNumberFormat="1" applyFont="1" applyBorder="1" applyAlignment="1">
      <alignment vertical="center" wrapText="1"/>
    </xf>
    <xf numFmtId="4" fontId="18" fillId="0" borderId="41" xfId="0" applyNumberFormat="1" applyFont="1" applyBorder="1"/>
    <xf numFmtId="0" fontId="18" fillId="0" borderId="32" xfId="0" applyFont="1" applyBorder="1"/>
    <xf numFmtId="4" fontId="18" fillId="33" borderId="1" xfId="0" applyNumberFormat="1" applyFont="1" applyFill="1" applyBorder="1" applyAlignment="1">
      <alignment horizontal="right" wrapText="1"/>
    </xf>
    <xf numFmtId="4" fontId="18" fillId="0" borderId="1" xfId="0" applyNumberFormat="1" applyFont="1" applyBorder="1" applyAlignment="1">
      <alignment horizontal="right"/>
    </xf>
    <xf numFmtId="4" fontId="18" fillId="0" borderId="33" xfId="0" applyNumberFormat="1" applyFont="1" applyBorder="1"/>
    <xf numFmtId="2" fontId="18" fillId="0" borderId="1" xfId="0" applyNumberFormat="1" applyFont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4" fontId="18" fillId="0" borderId="15" xfId="0" applyNumberFormat="1" applyFont="1" applyBorder="1" applyAlignment="1">
      <alignment horizontal="right"/>
    </xf>
    <xf numFmtId="0" fontId="18" fillId="0" borderId="38" xfId="0" applyFont="1" applyBorder="1"/>
    <xf numFmtId="49" fontId="18" fillId="33" borderId="39" xfId="0" applyNumberFormat="1" applyFont="1" applyFill="1" applyBorder="1" applyAlignment="1">
      <alignment wrapText="1"/>
    </xf>
    <xf numFmtId="0" fontId="18" fillId="0" borderId="39" xfId="0" applyFont="1" applyBorder="1"/>
    <xf numFmtId="1" fontId="18" fillId="0" borderId="39" xfId="0" applyNumberFormat="1" applyFont="1" applyBorder="1" applyAlignment="1">
      <alignment horizontal="right"/>
    </xf>
    <xf numFmtId="4" fontId="18" fillId="0" borderId="39" xfId="0" applyNumberFormat="1" applyFont="1" applyBorder="1"/>
    <xf numFmtId="3" fontId="18" fillId="0" borderId="39" xfId="0" applyNumberFormat="1" applyFont="1" applyBorder="1"/>
    <xf numFmtId="4" fontId="18" fillId="33" borderId="39" xfId="0" applyNumberFormat="1" applyFont="1" applyFill="1" applyBorder="1" applyAlignment="1">
      <alignment horizontal="right" wrapText="1"/>
    </xf>
    <xf numFmtId="4" fontId="18" fillId="0" borderId="25" xfId="0" applyNumberFormat="1" applyFont="1" applyBorder="1" applyAlignment="1">
      <alignment horizontal="right"/>
    </xf>
    <xf numFmtId="4" fontId="18" fillId="0" borderId="39" xfId="0" applyNumberFormat="1" applyFont="1" applyBorder="1" applyAlignment="1">
      <alignment vertical="center" wrapText="1"/>
    </xf>
    <xf numFmtId="4" fontId="18" fillId="0" borderId="25" xfId="0" applyNumberFormat="1" applyFont="1" applyBorder="1" applyAlignment="1">
      <alignment vertical="center" wrapText="1"/>
    </xf>
    <xf numFmtId="4" fontId="18" fillId="0" borderId="40" xfId="0" applyNumberFormat="1" applyFont="1" applyBorder="1"/>
    <xf numFmtId="4" fontId="18" fillId="0" borderId="0" xfId="0" applyNumberFormat="1" applyFont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left" wrapText="1"/>
    </xf>
    <xf numFmtId="0" fontId="18" fillId="0" borderId="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21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0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67"/>
  <sheetViews>
    <sheetView tabSelected="1" view="pageBreakPreview" zoomScale="75" zoomScaleNormal="100" zoomScaleSheetLayoutView="75" workbookViewId="0">
      <selection activeCell="I3" sqref="I3"/>
    </sheetView>
  </sheetViews>
  <sheetFormatPr defaultRowHeight="15.75" x14ac:dyDescent="0.25"/>
  <cols>
    <col min="1" max="1" width="9.28515625" style="1" bestFit="1" customWidth="1"/>
    <col min="2" max="2" width="36.5703125" style="1" customWidth="1"/>
    <col min="3" max="3" width="11" style="1" customWidth="1"/>
    <col min="4" max="4" width="11.140625" style="1" customWidth="1"/>
    <col min="5" max="10" width="9.28515625" style="1" bestFit="1" customWidth="1"/>
    <col min="11" max="11" width="10.42578125" style="1" bestFit="1" customWidth="1"/>
    <col min="12" max="12" width="9.28515625" style="1" bestFit="1" customWidth="1"/>
    <col min="13" max="13" width="16" style="1" customWidth="1"/>
    <col min="14" max="14" width="15" style="1" customWidth="1"/>
    <col min="15" max="15" width="12.85546875" style="1" customWidth="1"/>
    <col min="16" max="16" width="19.140625" style="1" customWidth="1"/>
    <col min="17" max="17" width="12.28515625" style="1" customWidth="1"/>
    <col min="18" max="18" width="12.42578125" style="1" customWidth="1"/>
    <col min="19" max="19" width="16.85546875" style="1" customWidth="1"/>
    <col min="20" max="20" width="12.42578125" style="1" customWidth="1"/>
    <col min="21" max="21" width="9.28515625" style="1" bestFit="1" customWidth="1"/>
    <col min="22" max="22" width="17" style="1" customWidth="1"/>
    <col min="23" max="23" width="12.140625" style="1" customWidth="1"/>
    <col min="24" max="24" width="11.5703125" style="1" bestFit="1" customWidth="1"/>
    <col min="25" max="25" width="16.7109375" style="1" customWidth="1"/>
    <col min="26" max="26" width="13.7109375" style="1" customWidth="1"/>
    <col min="27" max="28" width="9.28515625" style="1" bestFit="1" customWidth="1"/>
    <col min="29" max="29" width="12.5703125" style="1" customWidth="1"/>
    <col min="30" max="30" width="11.28515625" style="1" customWidth="1"/>
    <col min="31" max="31" width="17.42578125" style="1" customWidth="1"/>
    <col min="32" max="32" width="11.28515625" style="1" customWidth="1"/>
    <col min="33" max="33" width="9.28515625" style="1" bestFit="1" customWidth="1"/>
    <col min="34" max="34" width="14" style="1" customWidth="1"/>
    <col min="35" max="35" width="9.28515625" style="1" bestFit="1" customWidth="1"/>
    <col min="36" max="36" width="13.7109375" style="1" customWidth="1"/>
    <col min="37" max="38" width="9.28515625" style="1" bestFit="1" customWidth="1"/>
    <col min="39" max="39" width="12.28515625" style="1" customWidth="1"/>
    <col min="40" max="40" width="14.7109375" style="1" customWidth="1"/>
    <col min="41" max="50" width="9.28515625" style="1" bestFit="1" customWidth="1"/>
    <col min="51" max="51" width="20.140625" style="1" customWidth="1"/>
    <col min="52" max="52" width="21.140625" style="1" customWidth="1"/>
    <col min="53" max="53" width="10.85546875" style="1" customWidth="1"/>
    <col min="54" max="54" width="11.42578125" style="1" customWidth="1"/>
    <col min="55" max="55" width="16.42578125" style="1" customWidth="1"/>
    <col min="56" max="16384" width="9.140625" style="1"/>
  </cols>
  <sheetData>
    <row r="1" spans="1:55" x14ac:dyDescent="0.25">
      <c r="Y1" s="1" t="s">
        <v>116</v>
      </c>
    </row>
    <row r="2" spans="1:55" x14ac:dyDescent="0.25">
      <c r="W2" s="1" t="s">
        <v>118</v>
      </c>
    </row>
    <row r="3" spans="1:55" ht="129" customHeight="1" x14ac:dyDescent="0.25">
      <c r="W3" s="102" t="s">
        <v>119</v>
      </c>
      <c r="X3" s="102"/>
      <c r="Y3" s="102"/>
      <c r="Z3" s="102"/>
    </row>
    <row r="4" spans="1:55" x14ac:dyDescent="0.25">
      <c r="W4" s="115" t="s">
        <v>120</v>
      </c>
      <c r="X4" s="115"/>
      <c r="Y4" s="115"/>
    </row>
    <row r="8" spans="1:55" x14ac:dyDescent="0.25">
      <c r="B8" s="109" t="s">
        <v>43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0"/>
      <c r="R8" s="100"/>
    </row>
    <row r="9" spans="1:55" x14ac:dyDescent="0.25">
      <c r="B9" s="109" t="s">
        <v>44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0"/>
      <c r="R9" s="100"/>
    </row>
    <row r="10" spans="1:55" x14ac:dyDescent="0.25">
      <c r="B10" s="109" t="s">
        <v>45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0"/>
      <c r="R10" s="100"/>
    </row>
    <row r="11" spans="1:55" x14ac:dyDescent="0.25">
      <c r="B11" s="114" t="s">
        <v>114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01"/>
      <c r="R11" s="101"/>
    </row>
    <row r="12" spans="1:55" ht="16.5" thickBot="1" x14ac:dyDescent="0.3"/>
    <row r="13" spans="1:55" ht="45" customHeight="1" x14ac:dyDescent="0.25">
      <c r="A13" s="112" t="s">
        <v>0</v>
      </c>
      <c r="B13" s="105" t="s">
        <v>1</v>
      </c>
      <c r="C13" s="105" t="s">
        <v>2</v>
      </c>
      <c r="D13" s="105" t="s">
        <v>3</v>
      </c>
      <c r="E13" s="105" t="s">
        <v>4</v>
      </c>
      <c r="F13" s="105" t="s">
        <v>5</v>
      </c>
      <c r="G13" s="105" t="s">
        <v>6</v>
      </c>
      <c r="H13" s="105"/>
      <c r="I13" s="105"/>
      <c r="J13" s="105"/>
      <c r="K13" s="105" t="s">
        <v>7</v>
      </c>
      <c r="L13" s="105" t="s">
        <v>8</v>
      </c>
      <c r="M13" s="105"/>
      <c r="N13" s="105"/>
      <c r="O13" s="105" t="s">
        <v>9</v>
      </c>
      <c r="P13" s="105" t="s">
        <v>10</v>
      </c>
      <c r="Q13" s="105" t="s">
        <v>11</v>
      </c>
      <c r="R13" s="105" t="s">
        <v>13</v>
      </c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6" t="s">
        <v>12</v>
      </c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6" t="s">
        <v>14</v>
      </c>
      <c r="AZ13" s="107"/>
      <c r="BA13" s="107"/>
      <c r="BB13" s="107"/>
      <c r="BC13" s="108"/>
    </row>
    <row r="14" spans="1:55" ht="15.75" customHeight="1" x14ac:dyDescent="0.25">
      <c r="A14" s="113"/>
      <c r="B14" s="103"/>
      <c r="C14" s="103"/>
      <c r="D14" s="103"/>
      <c r="E14" s="103"/>
      <c r="F14" s="103"/>
      <c r="G14" s="103" t="s">
        <v>15</v>
      </c>
      <c r="H14" s="103" t="s">
        <v>16</v>
      </c>
      <c r="I14" s="103"/>
      <c r="J14" s="103"/>
      <c r="K14" s="103"/>
      <c r="L14" s="103" t="s">
        <v>15</v>
      </c>
      <c r="M14" s="103" t="s">
        <v>17</v>
      </c>
      <c r="N14" s="103" t="s">
        <v>18</v>
      </c>
      <c r="O14" s="103"/>
      <c r="P14" s="103"/>
      <c r="Q14" s="103"/>
      <c r="R14" s="103" t="s">
        <v>19</v>
      </c>
      <c r="S14" s="103"/>
      <c r="T14" s="103"/>
      <c r="U14" s="103" t="s">
        <v>20</v>
      </c>
      <c r="V14" s="103"/>
      <c r="W14" s="103"/>
      <c r="X14" s="103" t="s">
        <v>21</v>
      </c>
      <c r="Y14" s="103"/>
      <c r="Z14" s="103"/>
      <c r="AA14" s="103" t="s">
        <v>22</v>
      </c>
      <c r="AB14" s="103"/>
      <c r="AC14" s="103"/>
      <c r="AD14" s="103" t="s">
        <v>23</v>
      </c>
      <c r="AE14" s="103"/>
      <c r="AF14" s="103"/>
      <c r="AG14" s="103" t="s">
        <v>24</v>
      </c>
      <c r="AH14" s="103"/>
      <c r="AI14" s="103"/>
      <c r="AJ14" s="103" t="s">
        <v>25</v>
      </c>
      <c r="AK14" s="103"/>
      <c r="AL14" s="103"/>
      <c r="AM14" s="103" t="s">
        <v>26</v>
      </c>
      <c r="AN14" s="103"/>
      <c r="AO14" s="103"/>
      <c r="AP14" s="103" t="s">
        <v>27</v>
      </c>
      <c r="AQ14" s="103"/>
      <c r="AR14" s="103"/>
      <c r="AS14" s="103" t="s">
        <v>28</v>
      </c>
      <c r="AT14" s="103"/>
      <c r="AU14" s="103"/>
      <c r="AV14" s="103" t="s">
        <v>29</v>
      </c>
      <c r="AW14" s="103"/>
      <c r="AX14" s="103"/>
      <c r="AY14" s="103" t="s">
        <v>15</v>
      </c>
      <c r="AZ14" s="103" t="s">
        <v>16</v>
      </c>
      <c r="BA14" s="103"/>
      <c r="BB14" s="103"/>
      <c r="BC14" s="104"/>
    </row>
    <row r="15" spans="1:55" ht="103.5" customHeight="1" x14ac:dyDescent="0.25">
      <c r="A15" s="113"/>
      <c r="B15" s="103"/>
      <c r="C15" s="103"/>
      <c r="D15" s="103"/>
      <c r="E15" s="103"/>
      <c r="F15" s="103"/>
      <c r="G15" s="103"/>
      <c r="H15" s="2" t="s">
        <v>30</v>
      </c>
      <c r="I15" s="2" t="s">
        <v>31</v>
      </c>
      <c r="J15" s="2" t="s">
        <v>32</v>
      </c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2" t="s">
        <v>33</v>
      </c>
      <c r="BA15" s="2" t="s">
        <v>34</v>
      </c>
      <c r="BB15" s="2" t="s">
        <v>35</v>
      </c>
      <c r="BC15" s="3" t="s">
        <v>36</v>
      </c>
    </row>
    <row r="16" spans="1:55" ht="78.75" x14ac:dyDescent="0.25">
      <c r="A16" s="4"/>
      <c r="B16" s="5"/>
      <c r="C16" s="5"/>
      <c r="D16" s="5"/>
      <c r="E16" s="5"/>
      <c r="F16" s="5"/>
      <c r="G16" s="2" t="s">
        <v>37</v>
      </c>
      <c r="H16" s="2" t="s">
        <v>37</v>
      </c>
      <c r="I16" s="2" t="s">
        <v>37</v>
      </c>
      <c r="J16" s="2" t="s">
        <v>37</v>
      </c>
      <c r="K16" s="2" t="s">
        <v>38</v>
      </c>
      <c r="L16" s="2" t="s">
        <v>38</v>
      </c>
      <c r="M16" s="5"/>
      <c r="N16" s="2" t="s">
        <v>38</v>
      </c>
      <c r="O16" s="2" t="s">
        <v>39</v>
      </c>
      <c r="P16" s="5"/>
      <c r="Q16" s="5"/>
      <c r="R16" s="2" t="s">
        <v>38</v>
      </c>
      <c r="S16" s="2" t="s">
        <v>40</v>
      </c>
      <c r="T16" s="2" t="s">
        <v>41</v>
      </c>
      <c r="U16" s="2" t="s">
        <v>37</v>
      </c>
      <c r="V16" s="2" t="s">
        <v>40</v>
      </c>
      <c r="W16" s="2" t="s">
        <v>41</v>
      </c>
      <c r="X16" s="2" t="s">
        <v>38</v>
      </c>
      <c r="Y16" s="2" t="s">
        <v>40</v>
      </c>
      <c r="Z16" s="2" t="s">
        <v>41</v>
      </c>
      <c r="AA16" s="2" t="s">
        <v>38</v>
      </c>
      <c r="AB16" s="2" t="s">
        <v>40</v>
      </c>
      <c r="AC16" s="2" t="s">
        <v>41</v>
      </c>
      <c r="AD16" s="2" t="s">
        <v>38</v>
      </c>
      <c r="AE16" s="2" t="s">
        <v>40</v>
      </c>
      <c r="AF16" s="2" t="s">
        <v>41</v>
      </c>
      <c r="AG16" s="2" t="s">
        <v>38</v>
      </c>
      <c r="AH16" s="2" t="s">
        <v>40</v>
      </c>
      <c r="AI16" s="2" t="s">
        <v>41</v>
      </c>
      <c r="AJ16" s="2" t="s">
        <v>42</v>
      </c>
      <c r="AK16" s="2" t="s">
        <v>40</v>
      </c>
      <c r="AL16" s="2" t="s">
        <v>41</v>
      </c>
      <c r="AM16" s="2" t="s">
        <v>38</v>
      </c>
      <c r="AN16" s="2" t="s">
        <v>40</v>
      </c>
      <c r="AO16" s="2" t="s">
        <v>41</v>
      </c>
      <c r="AP16" s="2" t="s">
        <v>38</v>
      </c>
      <c r="AQ16" s="2" t="s">
        <v>40</v>
      </c>
      <c r="AR16" s="2" t="s">
        <v>41</v>
      </c>
      <c r="AS16" s="2" t="s">
        <v>38</v>
      </c>
      <c r="AT16" s="2" t="s">
        <v>40</v>
      </c>
      <c r="AU16" s="2" t="s">
        <v>41</v>
      </c>
      <c r="AV16" s="2" t="s">
        <v>37</v>
      </c>
      <c r="AW16" s="2" t="s">
        <v>40</v>
      </c>
      <c r="AX16" s="2" t="s">
        <v>41</v>
      </c>
      <c r="AY16" s="2" t="s">
        <v>40</v>
      </c>
      <c r="AZ16" s="2" t="s">
        <v>40</v>
      </c>
      <c r="BA16" s="2" t="s">
        <v>40</v>
      </c>
      <c r="BB16" s="2" t="s">
        <v>40</v>
      </c>
      <c r="BC16" s="3" t="s">
        <v>40</v>
      </c>
    </row>
    <row r="17" spans="1:55" ht="16.5" thickBot="1" x14ac:dyDescent="0.3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7">
        <v>11</v>
      </c>
      <c r="L17" s="7">
        <v>12</v>
      </c>
      <c r="M17" s="7">
        <v>13</v>
      </c>
      <c r="N17" s="7">
        <v>14</v>
      </c>
      <c r="O17" s="7">
        <v>15</v>
      </c>
      <c r="P17" s="7">
        <v>16</v>
      </c>
      <c r="Q17" s="7">
        <v>17</v>
      </c>
      <c r="R17" s="7">
        <v>18</v>
      </c>
      <c r="S17" s="7">
        <v>19</v>
      </c>
      <c r="T17" s="7">
        <v>20</v>
      </c>
      <c r="U17" s="7">
        <v>21</v>
      </c>
      <c r="V17" s="7">
        <v>22</v>
      </c>
      <c r="W17" s="7">
        <v>23</v>
      </c>
      <c r="X17" s="7">
        <v>24</v>
      </c>
      <c r="Y17" s="7">
        <v>25</v>
      </c>
      <c r="Z17" s="7">
        <v>26</v>
      </c>
      <c r="AA17" s="7">
        <v>27</v>
      </c>
      <c r="AB17" s="7">
        <v>28</v>
      </c>
      <c r="AC17" s="7">
        <v>29</v>
      </c>
      <c r="AD17" s="7">
        <v>30</v>
      </c>
      <c r="AE17" s="7">
        <v>31</v>
      </c>
      <c r="AF17" s="7">
        <v>32</v>
      </c>
      <c r="AG17" s="7">
        <v>33</v>
      </c>
      <c r="AH17" s="7">
        <v>34</v>
      </c>
      <c r="AI17" s="7">
        <v>35</v>
      </c>
      <c r="AJ17" s="7">
        <v>36</v>
      </c>
      <c r="AK17" s="7">
        <v>37</v>
      </c>
      <c r="AL17" s="7">
        <v>38</v>
      </c>
      <c r="AM17" s="7">
        <v>39</v>
      </c>
      <c r="AN17" s="7">
        <v>40</v>
      </c>
      <c r="AO17" s="7">
        <v>41</v>
      </c>
      <c r="AP17" s="7">
        <v>42</v>
      </c>
      <c r="AQ17" s="7">
        <v>43</v>
      </c>
      <c r="AR17" s="7">
        <v>44</v>
      </c>
      <c r="AS17" s="7">
        <v>45</v>
      </c>
      <c r="AT17" s="7">
        <v>46</v>
      </c>
      <c r="AU17" s="7">
        <v>47</v>
      </c>
      <c r="AV17" s="7">
        <v>48</v>
      </c>
      <c r="AW17" s="7">
        <v>49</v>
      </c>
      <c r="AX17" s="7">
        <v>50</v>
      </c>
      <c r="AY17" s="7">
        <v>51</v>
      </c>
      <c r="AZ17" s="7">
        <v>52</v>
      </c>
      <c r="BA17" s="7">
        <v>53</v>
      </c>
      <c r="BB17" s="7">
        <v>54</v>
      </c>
      <c r="BC17" s="8">
        <v>55</v>
      </c>
    </row>
    <row r="18" spans="1:55" ht="16.5" thickBot="1" x14ac:dyDescent="0.3">
      <c r="A18" s="110" t="s">
        <v>72</v>
      </c>
      <c r="B18" s="111"/>
      <c r="C18" s="111"/>
      <c r="D18" s="111"/>
      <c r="E18" s="111"/>
      <c r="F18" s="111"/>
      <c r="G18" s="111"/>
      <c r="H18" s="111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10"/>
    </row>
    <row r="19" spans="1:55" ht="16.5" thickBot="1" x14ac:dyDescent="0.3">
      <c r="A19" s="11"/>
      <c r="B19" s="12" t="s">
        <v>107</v>
      </c>
      <c r="C19" s="12"/>
      <c r="D19" s="12"/>
      <c r="E19" s="12"/>
      <c r="F19" s="12">
        <f>F20+F40+F55</f>
        <v>108</v>
      </c>
      <c r="G19" s="12">
        <f t="shared" ref="G19:O19" si="0">G20+G40+G55</f>
        <v>1687</v>
      </c>
      <c r="H19" s="12">
        <f t="shared" si="0"/>
        <v>418</v>
      </c>
      <c r="I19" s="12">
        <f t="shared" si="0"/>
        <v>1269</v>
      </c>
      <c r="J19" s="12">
        <f t="shared" si="0"/>
        <v>0</v>
      </c>
      <c r="K19" s="12">
        <f t="shared" si="0"/>
        <v>107286.19999999998</v>
      </c>
      <c r="L19" s="12">
        <f t="shared" si="0"/>
        <v>84576.799999999988</v>
      </c>
      <c r="M19" s="12">
        <f t="shared" si="0"/>
        <v>17038.900000000001</v>
      </c>
      <c r="N19" s="12">
        <f t="shared" si="0"/>
        <v>67537.899999999994</v>
      </c>
      <c r="O19" s="12">
        <f t="shared" si="0"/>
        <v>4504</v>
      </c>
      <c r="P19" s="13"/>
      <c r="Q19" s="13"/>
      <c r="R19" s="14">
        <f t="shared" ref="R19:BC19" si="1">R20+R40+R55</f>
        <v>52041.4</v>
      </c>
      <c r="S19" s="14">
        <f t="shared" si="1"/>
        <v>162649992.11000001</v>
      </c>
      <c r="T19" s="14">
        <f t="shared" si="1"/>
        <v>0</v>
      </c>
      <c r="U19" s="15">
        <f t="shared" si="1"/>
        <v>10</v>
      </c>
      <c r="V19" s="14">
        <f t="shared" si="1"/>
        <v>24064397.400000002</v>
      </c>
      <c r="W19" s="14">
        <f t="shared" si="1"/>
        <v>0</v>
      </c>
      <c r="X19" s="14">
        <f t="shared" si="1"/>
        <v>12772</v>
      </c>
      <c r="Y19" s="14">
        <f t="shared" si="1"/>
        <v>45831353.500000007</v>
      </c>
      <c r="Z19" s="14">
        <f t="shared" si="1"/>
        <v>0</v>
      </c>
      <c r="AA19" s="14">
        <f t="shared" si="1"/>
        <v>0</v>
      </c>
      <c r="AB19" s="14">
        <f t="shared" si="1"/>
        <v>0</v>
      </c>
      <c r="AC19" s="14">
        <f t="shared" si="1"/>
        <v>0</v>
      </c>
      <c r="AD19" s="14">
        <f t="shared" si="1"/>
        <v>15177.2</v>
      </c>
      <c r="AE19" s="14">
        <f t="shared" si="1"/>
        <v>29089309.219999999</v>
      </c>
      <c r="AF19" s="14">
        <f t="shared" si="1"/>
        <v>0</v>
      </c>
      <c r="AG19" s="14">
        <f t="shared" si="1"/>
        <v>817</v>
      </c>
      <c r="AH19" s="14">
        <f t="shared" si="1"/>
        <v>1407527.3499999999</v>
      </c>
      <c r="AI19" s="14">
        <f t="shared" si="1"/>
        <v>0</v>
      </c>
      <c r="AJ19" s="14">
        <f t="shared" si="1"/>
        <v>0</v>
      </c>
      <c r="AK19" s="14">
        <f t="shared" si="1"/>
        <v>0</v>
      </c>
      <c r="AL19" s="14">
        <f t="shared" si="1"/>
        <v>0</v>
      </c>
      <c r="AM19" s="14">
        <f t="shared" si="1"/>
        <v>2038</v>
      </c>
      <c r="AN19" s="14">
        <f t="shared" si="1"/>
        <v>6837445.71</v>
      </c>
      <c r="AO19" s="14">
        <f t="shared" si="1"/>
        <v>0</v>
      </c>
      <c r="AP19" s="14">
        <f t="shared" si="1"/>
        <v>0</v>
      </c>
      <c r="AQ19" s="14">
        <f t="shared" si="1"/>
        <v>0</v>
      </c>
      <c r="AR19" s="14">
        <f t="shared" si="1"/>
        <v>0</v>
      </c>
      <c r="AS19" s="14">
        <f t="shared" si="1"/>
        <v>0</v>
      </c>
      <c r="AT19" s="14">
        <f t="shared" si="1"/>
        <v>0</v>
      </c>
      <c r="AU19" s="14">
        <f t="shared" si="1"/>
        <v>0</v>
      </c>
      <c r="AV19" s="14">
        <f t="shared" si="1"/>
        <v>0</v>
      </c>
      <c r="AW19" s="14">
        <f t="shared" si="1"/>
        <v>0</v>
      </c>
      <c r="AX19" s="14">
        <f t="shared" si="1"/>
        <v>0</v>
      </c>
      <c r="AY19" s="14">
        <f t="shared" si="1"/>
        <v>269880025.29000002</v>
      </c>
      <c r="AZ19" s="14">
        <f t="shared" si="1"/>
        <v>0</v>
      </c>
      <c r="BA19" s="14">
        <f t="shared" si="1"/>
        <v>0</v>
      </c>
      <c r="BB19" s="14">
        <f t="shared" si="1"/>
        <v>0</v>
      </c>
      <c r="BC19" s="16">
        <f t="shared" si="1"/>
        <v>269880025.29000002</v>
      </c>
    </row>
    <row r="20" spans="1:55" ht="16.5" thickBot="1" x14ac:dyDescent="0.3">
      <c r="A20" s="11"/>
      <c r="B20" s="12" t="s">
        <v>73</v>
      </c>
      <c r="C20" s="12"/>
      <c r="D20" s="12"/>
      <c r="E20" s="12"/>
      <c r="F20" s="12">
        <f>SUM(F21:F39)</f>
        <v>42</v>
      </c>
      <c r="G20" s="12">
        <f t="shared" ref="G20:O20" si="2">SUM(G21:G39)</f>
        <v>410</v>
      </c>
      <c r="H20" s="12">
        <f t="shared" si="2"/>
        <v>128</v>
      </c>
      <c r="I20" s="12">
        <f t="shared" si="2"/>
        <v>282</v>
      </c>
      <c r="J20" s="12">
        <f t="shared" si="2"/>
        <v>0</v>
      </c>
      <c r="K20" s="12">
        <f t="shared" si="2"/>
        <v>25805.200000000001</v>
      </c>
      <c r="L20" s="12">
        <f t="shared" si="2"/>
        <v>21347.200000000001</v>
      </c>
      <c r="M20" s="12">
        <f t="shared" si="2"/>
        <v>5186.7999999999993</v>
      </c>
      <c r="N20" s="12">
        <f t="shared" si="2"/>
        <v>16160.400000000003</v>
      </c>
      <c r="O20" s="12">
        <f t="shared" si="2"/>
        <v>1165</v>
      </c>
      <c r="P20" s="13"/>
      <c r="Q20" s="13"/>
      <c r="R20" s="14">
        <f t="shared" ref="R20:BC20" si="3">SUM(R21:R39)</f>
        <v>15912.500000000002</v>
      </c>
      <c r="S20" s="14">
        <f t="shared" si="3"/>
        <v>80582198.170000002</v>
      </c>
      <c r="T20" s="14">
        <f t="shared" si="3"/>
        <v>0</v>
      </c>
      <c r="U20" s="15">
        <f t="shared" si="3"/>
        <v>0</v>
      </c>
      <c r="V20" s="14">
        <f t="shared" si="3"/>
        <v>0</v>
      </c>
      <c r="W20" s="14">
        <f t="shared" si="3"/>
        <v>0</v>
      </c>
      <c r="X20" s="14">
        <f t="shared" si="3"/>
        <v>5664</v>
      </c>
      <c r="Y20" s="14">
        <f t="shared" si="3"/>
        <v>21424929.66</v>
      </c>
      <c r="Z20" s="14">
        <f t="shared" si="3"/>
        <v>0</v>
      </c>
      <c r="AA20" s="14">
        <f t="shared" si="3"/>
        <v>0</v>
      </c>
      <c r="AB20" s="14">
        <f t="shared" si="3"/>
        <v>0</v>
      </c>
      <c r="AC20" s="14">
        <f t="shared" si="3"/>
        <v>0</v>
      </c>
      <c r="AD20" s="14">
        <f t="shared" si="3"/>
        <v>10964</v>
      </c>
      <c r="AE20" s="14">
        <f t="shared" si="3"/>
        <v>23844562.850000001</v>
      </c>
      <c r="AF20" s="14">
        <f t="shared" si="3"/>
        <v>0</v>
      </c>
      <c r="AG20" s="14">
        <f t="shared" si="3"/>
        <v>705</v>
      </c>
      <c r="AH20" s="14">
        <f t="shared" si="3"/>
        <v>1199336.42</v>
      </c>
      <c r="AI20" s="14">
        <f t="shared" si="3"/>
        <v>0</v>
      </c>
      <c r="AJ20" s="14">
        <f t="shared" si="3"/>
        <v>0</v>
      </c>
      <c r="AK20" s="14">
        <f t="shared" si="3"/>
        <v>0</v>
      </c>
      <c r="AL20" s="14">
        <f t="shared" si="3"/>
        <v>0</v>
      </c>
      <c r="AM20" s="14">
        <f t="shared" si="3"/>
        <v>0</v>
      </c>
      <c r="AN20" s="14">
        <f t="shared" si="3"/>
        <v>0</v>
      </c>
      <c r="AO20" s="14">
        <f t="shared" si="3"/>
        <v>0</v>
      </c>
      <c r="AP20" s="14">
        <f t="shared" si="3"/>
        <v>0</v>
      </c>
      <c r="AQ20" s="14">
        <f t="shared" si="3"/>
        <v>0</v>
      </c>
      <c r="AR20" s="14">
        <f t="shared" si="3"/>
        <v>0</v>
      </c>
      <c r="AS20" s="14">
        <f t="shared" si="3"/>
        <v>0</v>
      </c>
      <c r="AT20" s="14">
        <f t="shared" si="3"/>
        <v>0</v>
      </c>
      <c r="AU20" s="14">
        <f t="shared" si="3"/>
        <v>0</v>
      </c>
      <c r="AV20" s="14">
        <f t="shared" si="3"/>
        <v>0</v>
      </c>
      <c r="AW20" s="14">
        <f t="shared" si="3"/>
        <v>0</v>
      </c>
      <c r="AX20" s="14">
        <f t="shared" si="3"/>
        <v>0</v>
      </c>
      <c r="AY20" s="14">
        <f t="shared" si="3"/>
        <v>127051027.10000001</v>
      </c>
      <c r="AZ20" s="14">
        <f t="shared" si="3"/>
        <v>0</v>
      </c>
      <c r="BA20" s="14">
        <f t="shared" si="3"/>
        <v>0</v>
      </c>
      <c r="BB20" s="14">
        <f t="shared" si="3"/>
        <v>0</v>
      </c>
      <c r="BC20" s="16">
        <f t="shared" si="3"/>
        <v>127051027.10000001</v>
      </c>
    </row>
    <row r="21" spans="1:55" ht="32.25" customHeight="1" x14ac:dyDescent="0.25">
      <c r="A21" s="17">
        <v>1</v>
      </c>
      <c r="B21" s="18" t="s">
        <v>75</v>
      </c>
      <c r="C21" s="19">
        <v>1976</v>
      </c>
      <c r="D21" s="19" t="s">
        <v>62</v>
      </c>
      <c r="E21" s="19">
        <v>5</v>
      </c>
      <c r="F21" s="19">
        <v>4</v>
      </c>
      <c r="G21" s="19">
        <v>48</v>
      </c>
      <c r="H21" s="19">
        <v>19</v>
      </c>
      <c r="I21" s="19">
        <f>G21-H21</f>
        <v>29</v>
      </c>
      <c r="J21" s="19">
        <v>0</v>
      </c>
      <c r="K21" s="19">
        <v>3486.8</v>
      </c>
      <c r="L21" s="19">
        <v>3202.9</v>
      </c>
      <c r="M21" s="19">
        <v>928.8</v>
      </c>
      <c r="N21" s="19">
        <f>L21-M21</f>
        <v>2274.1000000000004</v>
      </c>
      <c r="O21" s="19">
        <v>190</v>
      </c>
      <c r="P21" s="19" t="s">
        <v>108</v>
      </c>
      <c r="Q21" s="20" t="s">
        <v>93</v>
      </c>
      <c r="R21" s="21">
        <v>3202.9</v>
      </c>
      <c r="S21" s="21">
        <v>1412096.1</v>
      </c>
      <c r="T21" s="22" t="s">
        <v>61</v>
      </c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>
        <f t="shared" ref="AY21:AY39" si="4">S21+V21+Y21+AB21+AE21+AH21+AK21+AN21+AQ21+AT21+AW21</f>
        <v>1412096.1</v>
      </c>
      <c r="AZ21" s="21">
        <v>0</v>
      </c>
      <c r="BA21" s="21">
        <v>0</v>
      </c>
      <c r="BB21" s="21">
        <v>0</v>
      </c>
      <c r="BC21" s="24">
        <f>AY21</f>
        <v>1412096.1</v>
      </c>
    </row>
    <row r="22" spans="1:55" ht="31.5" x14ac:dyDescent="0.25">
      <c r="A22" s="4">
        <v>2</v>
      </c>
      <c r="B22" s="25" t="s">
        <v>76</v>
      </c>
      <c r="C22" s="5">
        <v>1950</v>
      </c>
      <c r="D22" s="5" t="s">
        <v>62</v>
      </c>
      <c r="E22" s="5">
        <v>2</v>
      </c>
      <c r="F22" s="5">
        <v>1</v>
      </c>
      <c r="G22" s="5">
        <v>8</v>
      </c>
      <c r="H22" s="5">
        <v>3</v>
      </c>
      <c r="I22" s="5">
        <f t="shared" ref="I22:I39" si="5">G22-H22</f>
        <v>5</v>
      </c>
      <c r="J22" s="5">
        <v>0</v>
      </c>
      <c r="K22" s="5">
        <v>400.5</v>
      </c>
      <c r="L22" s="5">
        <v>359.7</v>
      </c>
      <c r="M22" s="5">
        <v>127.9</v>
      </c>
      <c r="N22" s="5">
        <f t="shared" ref="N22:N39" si="6">L22-M22</f>
        <v>231.79999999999998</v>
      </c>
      <c r="O22" s="5">
        <v>32</v>
      </c>
      <c r="P22" s="5" t="s">
        <v>63</v>
      </c>
      <c r="Q22" s="5">
        <v>2008</v>
      </c>
      <c r="R22" s="26">
        <v>359.7</v>
      </c>
      <c r="S22" s="26">
        <v>4607184.38</v>
      </c>
      <c r="T22" s="27" t="s">
        <v>61</v>
      </c>
      <c r="U22" s="28"/>
      <c r="V22" s="26"/>
      <c r="W22" s="26"/>
      <c r="X22" s="26">
        <v>297</v>
      </c>
      <c r="Y22" s="26">
        <v>1087247.1599999999</v>
      </c>
      <c r="Z22" s="27" t="s">
        <v>61</v>
      </c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>
        <f t="shared" si="4"/>
        <v>5694431.54</v>
      </c>
      <c r="AZ22" s="21">
        <v>0</v>
      </c>
      <c r="BA22" s="21">
        <v>0</v>
      </c>
      <c r="BB22" s="21">
        <v>0</v>
      </c>
      <c r="BC22" s="29">
        <f t="shared" ref="BC22:BC39" si="7">AY22</f>
        <v>5694431.54</v>
      </c>
    </row>
    <row r="23" spans="1:55" ht="31.5" x14ac:dyDescent="0.25">
      <c r="A23" s="4">
        <v>3</v>
      </c>
      <c r="B23" s="25" t="s">
        <v>77</v>
      </c>
      <c r="C23" s="5">
        <v>1950</v>
      </c>
      <c r="D23" s="5" t="s">
        <v>62</v>
      </c>
      <c r="E23" s="5">
        <v>2</v>
      </c>
      <c r="F23" s="5">
        <v>1</v>
      </c>
      <c r="G23" s="5">
        <v>8</v>
      </c>
      <c r="H23" s="5">
        <v>6</v>
      </c>
      <c r="I23" s="5">
        <f t="shared" si="5"/>
        <v>2</v>
      </c>
      <c r="J23" s="5">
        <v>0</v>
      </c>
      <c r="K23" s="5">
        <v>398.5</v>
      </c>
      <c r="L23" s="5">
        <v>358.5</v>
      </c>
      <c r="M23" s="5">
        <v>217.4</v>
      </c>
      <c r="N23" s="5">
        <f t="shared" si="6"/>
        <v>141.1</v>
      </c>
      <c r="O23" s="5">
        <v>34</v>
      </c>
      <c r="P23" s="5" t="s">
        <v>63</v>
      </c>
      <c r="Q23" s="5">
        <v>2008</v>
      </c>
      <c r="R23" s="26">
        <v>358.5</v>
      </c>
      <c r="S23" s="26">
        <v>4390735.0999999996</v>
      </c>
      <c r="T23" s="27" t="s">
        <v>61</v>
      </c>
      <c r="U23" s="28"/>
      <c r="V23" s="26"/>
      <c r="W23" s="26"/>
      <c r="X23" s="26">
        <v>296</v>
      </c>
      <c r="Y23" s="26">
        <v>1083586.3899999999</v>
      </c>
      <c r="Z23" s="27" t="s">
        <v>61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>
        <f t="shared" si="4"/>
        <v>5474321.4899999993</v>
      </c>
      <c r="AZ23" s="21">
        <v>0</v>
      </c>
      <c r="BA23" s="21">
        <v>0</v>
      </c>
      <c r="BB23" s="21">
        <v>0</v>
      </c>
      <c r="BC23" s="29">
        <f t="shared" si="7"/>
        <v>5474321.4899999993</v>
      </c>
    </row>
    <row r="24" spans="1:55" ht="31.5" x14ac:dyDescent="0.25">
      <c r="A24" s="4">
        <v>4</v>
      </c>
      <c r="B24" s="25" t="s">
        <v>78</v>
      </c>
      <c r="C24" s="5">
        <v>1955</v>
      </c>
      <c r="D24" s="5" t="s">
        <v>62</v>
      </c>
      <c r="E24" s="5">
        <v>2</v>
      </c>
      <c r="F24" s="5">
        <v>2</v>
      </c>
      <c r="G24" s="5">
        <v>14</v>
      </c>
      <c r="H24" s="5">
        <v>5</v>
      </c>
      <c r="I24" s="5">
        <f t="shared" si="5"/>
        <v>9</v>
      </c>
      <c r="J24" s="5">
        <v>0</v>
      </c>
      <c r="K24" s="5">
        <v>449.6</v>
      </c>
      <c r="L24" s="5">
        <v>404.1</v>
      </c>
      <c r="M24" s="5">
        <v>192.8</v>
      </c>
      <c r="N24" s="5">
        <f t="shared" si="6"/>
        <v>211.3</v>
      </c>
      <c r="O24" s="5">
        <v>27</v>
      </c>
      <c r="P24" s="5"/>
      <c r="Q24" s="5"/>
      <c r="R24" s="26">
        <v>404.1</v>
      </c>
      <c r="S24" s="26">
        <v>5036663.34</v>
      </c>
      <c r="T24" s="27" t="s">
        <v>61</v>
      </c>
      <c r="U24" s="28"/>
      <c r="V24" s="26"/>
      <c r="W24" s="26"/>
      <c r="X24" s="26">
        <v>381</v>
      </c>
      <c r="Y24" s="26">
        <v>1394751.4</v>
      </c>
      <c r="Z24" s="27" t="s">
        <v>61</v>
      </c>
      <c r="AA24" s="26"/>
      <c r="AB24" s="26"/>
      <c r="AC24" s="26"/>
      <c r="AD24" s="26">
        <v>501</v>
      </c>
      <c r="AE24" s="26">
        <v>901388.83</v>
      </c>
      <c r="AF24" s="27" t="s">
        <v>61</v>
      </c>
      <c r="AG24" s="26">
        <v>53</v>
      </c>
      <c r="AH24" s="26">
        <v>90162.880000000005</v>
      </c>
      <c r="AI24" s="27" t="s">
        <v>61</v>
      </c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>
        <f t="shared" si="4"/>
        <v>7422966.4500000002</v>
      </c>
      <c r="AZ24" s="21">
        <v>0</v>
      </c>
      <c r="BA24" s="21">
        <v>0</v>
      </c>
      <c r="BB24" s="21">
        <v>0</v>
      </c>
      <c r="BC24" s="29">
        <f t="shared" si="7"/>
        <v>7422966.4500000002</v>
      </c>
    </row>
    <row r="25" spans="1:55" ht="31.5" x14ac:dyDescent="0.25">
      <c r="A25" s="4">
        <v>5</v>
      </c>
      <c r="B25" s="25" t="s">
        <v>74</v>
      </c>
      <c r="C25" s="5">
        <v>1955</v>
      </c>
      <c r="D25" s="5" t="s">
        <v>62</v>
      </c>
      <c r="E25" s="5">
        <v>2</v>
      </c>
      <c r="F25" s="5">
        <v>2</v>
      </c>
      <c r="G25" s="5">
        <v>13</v>
      </c>
      <c r="H25" s="5">
        <v>7</v>
      </c>
      <c r="I25" s="5">
        <f t="shared" si="5"/>
        <v>6</v>
      </c>
      <c r="J25" s="5">
        <v>0</v>
      </c>
      <c r="K25" s="5">
        <v>458.2</v>
      </c>
      <c r="L25" s="5">
        <v>412.7</v>
      </c>
      <c r="M25" s="5">
        <v>319.10000000000002</v>
      </c>
      <c r="N25" s="5">
        <f t="shared" si="6"/>
        <v>93.599999999999966</v>
      </c>
      <c r="O25" s="5">
        <v>40</v>
      </c>
      <c r="P25" s="5"/>
      <c r="Q25" s="5"/>
      <c r="R25" s="26">
        <v>412.7</v>
      </c>
      <c r="S25" s="26">
        <v>5066013.68</v>
      </c>
      <c r="T25" s="27" t="s">
        <v>61</v>
      </c>
      <c r="U25" s="28"/>
      <c r="V25" s="26"/>
      <c r="W25" s="26"/>
      <c r="X25" s="26">
        <v>381</v>
      </c>
      <c r="Y25" s="26">
        <v>1394751.4</v>
      </c>
      <c r="Z25" s="27" t="s">
        <v>61</v>
      </c>
      <c r="AA25" s="26"/>
      <c r="AB25" s="26"/>
      <c r="AC25" s="26"/>
      <c r="AD25" s="26">
        <v>501</v>
      </c>
      <c r="AE25" s="26">
        <v>901388.83</v>
      </c>
      <c r="AF25" s="27" t="s">
        <v>61</v>
      </c>
      <c r="AG25" s="26">
        <v>53</v>
      </c>
      <c r="AH25" s="26">
        <v>90162.880000000005</v>
      </c>
      <c r="AI25" s="27" t="s">
        <v>61</v>
      </c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>
        <f t="shared" si="4"/>
        <v>7452316.79</v>
      </c>
      <c r="AZ25" s="21">
        <v>0</v>
      </c>
      <c r="BA25" s="21">
        <v>0</v>
      </c>
      <c r="BB25" s="21">
        <v>0</v>
      </c>
      <c r="BC25" s="29">
        <f t="shared" si="7"/>
        <v>7452316.79</v>
      </c>
    </row>
    <row r="26" spans="1:55" ht="31.5" x14ac:dyDescent="0.25">
      <c r="A26" s="4">
        <v>6</v>
      </c>
      <c r="B26" s="25" t="s">
        <v>79</v>
      </c>
      <c r="C26" s="5">
        <v>1952</v>
      </c>
      <c r="D26" s="5" t="s">
        <v>62</v>
      </c>
      <c r="E26" s="5">
        <v>2</v>
      </c>
      <c r="F26" s="5">
        <v>2</v>
      </c>
      <c r="G26" s="5">
        <v>13</v>
      </c>
      <c r="H26" s="5">
        <v>5</v>
      </c>
      <c r="I26" s="5">
        <f t="shared" si="5"/>
        <v>8</v>
      </c>
      <c r="J26" s="5">
        <v>0</v>
      </c>
      <c r="K26" s="5">
        <v>441.4</v>
      </c>
      <c r="L26" s="5">
        <v>396.9</v>
      </c>
      <c r="M26" s="5">
        <v>211.7</v>
      </c>
      <c r="N26" s="5">
        <f t="shared" si="6"/>
        <v>185.2</v>
      </c>
      <c r="O26" s="5">
        <v>34</v>
      </c>
      <c r="P26" s="5"/>
      <c r="Q26" s="5"/>
      <c r="R26" s="26">
        <v>396.9</v>
      </c>
      <c r="S26" s="26">
        <v>5053154.03</v>
      </c>
      <c r="T26" s="27" t="s">
        <v>61</v>
      </c>
      <c r="U26" s="28"/>
      <c r="V26" s="26"/>
      <c r="W26" s="26"/>
      <c r="X26" s="26">
        <v>332</v>
      </c>
      <c r="Y26" s="26">
        <v>1215373.92</v>
      </c>
      <c r="Z26" s="27" t="s">
        <v>61</v>
      </c>
      <c r="AA26" s="26"/>
      <c r="AB26" s="26"/>
      <c r="AC26" s="26"/>
      <c r="AD26" s="26">
        <v>477</v>
      </c>
      <c r="AE26" s="26">
        <v>864815.55</v>
      </c>
      <c r="AF26" s="27" t="s">
        <v>61</v>
      </c>
      <c r="AG26" s="26">
        <v>53</v>
      </c>
      <c r="AH26" s="26">
        <v>90162.880000000005</v>
      </c>
      <c r="AI26" s="27" t="s">
        <v>61</v>
      </c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>
        <f t="shared" si="4"/>
        <v>7223506.3799999999</v>
      </c>
      <c r="AZ26" s="21">
        <v>0</v>
      </c>
      <c r="BA26" s="21">
        <v>0</v>
      </c>
      <c r="BB26" s="21">
        <v>0</v>
      </c>
      <c r="BC26" s="29">
        <f t="shared" si="7"/>
        <v>7223506.3799999999</v>
      </c>
    </row>
    <row r="27" spans="1:55" ht="31.5" x14ac:dyDescent="0.25">
      <c r="A27" s="4">
        <v>7</v>
      </c>
      <c r="B27" s="25" t="s">
        <v>80</v>
      </c>
      <c r="C27" s="5">
        <v>1957</v>
      </c>
      <c r="D27" s="5" t="s">
        <v>62</v>
      </c>
      <c r="E27" s="5">
        <v>2</v>
      </c>
      <c r="F27" s="5">
        <v>2</v>
      </c>
      <c r="G27" s="5">
        <v>16</v>
      </c>
      <c r="H27" s="5">
        <v>3</v>
      </c>
      <c r="I27" s="5">
        <f t="shared" si="5"/>
        <v>13</v>
      </c>
      <c r="J27" s="5">
        <v>0</v>
      </c>
      <c r="K27" s="5">
        <v>731.3</v>
      </c>
      <c r="L27" s="5">
        <v>649.5</v>
      </c>
      <c r="M27" s="5">
        <v>147.80000000000001</v>
      </c>
      <c r="N27" s="5">
        <f t="shared" si="6"/>
        <v>501.7</v>
      </c>
      <c r="O27" s="5">
        <v>29</v>
      </c>
      <c r="P27" s="5"/>
      <c r="Q27" s="5"/>
      <c r="R27" s="26">
        <v>649.5</v>
      </c>
      <c r="S27" s="26">
        <v>3183398.94</v>
      </c>
      <c r="T27" s="27" t="s">
        <v>61</v>
      </c>
      <c r="U27" s="28"/>
      <c r="V27" s="26"/>
      <c r="W27" s="26"/>
      <c r="X27" s="26">
        <v>565</v>
      </c>
      <c r="Y27" s="26">
        <v>2068332.12</v>
      </c>
      <c r="Z27" s="27" t="s">
        <v>61</v>
      </c>
      <c r="AA27" s="26"/>
      <c r="AB27" s="26"/>
      <c r="AC27" s="26"/>
      <c r="AD27" s="26">
        <v>660</v>
      </c>
      <c r="AE27" s="26">
        <v>1440039.22</v>
      </c>
      <c r="AF27" s="27" t="s">
        <v>61</v>
      </c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>
        <f t="shared" si="4"/>
        <v>6691770.2800000003</v>
      </c>
      <c r="AZ27" s="21">
        <v>0</v>
      </c>
      <c r="BA27" s="21">
        <v>0</v>
      </c>
      <c r="BB27" s="21">
        <v>0</v>
      </c>
      <c r="BC27" s="29">
        <f t="shared" si="7"/>
        <v>6691770.2800000003</v>
      </c>
    </row>
    <row r="28" spans="1:55" ht="31.5" x14ac:dyDescent="0.25">
      <c r="A28" s="4">
        <v>8</v>
      </c>
      <c r="B28" s="25" t="s">
        <v>81</v>
      </c>
      <c r="C28" s="5">
        <v>1958</v>
      </c>
      <c r="D28" s="5" t="s">
        <v>62</v>
      </c>
      <c r="E28" s="5">
        <v>2</v>
      </c>
      <c r="F28" s="5">
        <v>2</v>
      </c>
      <c r="G28" s="5">
        <v>12</v>
      </c>
      <c r="H28" s="5">
        <v>4</v>
      </c>
      <c r="I28" s="5">
        <f t="shared" si="5"/>
        <v>8</v>
      </c>
      <c r="J28" s="5">
        <v>0</v>
      </c>
      <c r="K28" s="5">
        <v>741.4</v>
      </c>
      <c r="L28" s="5">
        <v>659.5</v>
      </c>
      <c r="M28" s="5">
        <v>239.1</v>
      </c>
      <c r="N28" s="5">
        <f t="shared" si="6"/>
        <v>420.4</v>
      </c>
      <c r="O28" s="5">
        <v>41</v>
      </c>
      <c r="P28" s="5" t="s">
        <v>109</v>
      </c>
      <c r="Q28" s="5">
        <v>2001</v>
      </c>
      <c r="R28" s="26">
        <v>659.5</v>
      </c>
      <c r="S28" s="26">
        <v>3105853.46</v>
      </c>
      <c r="T28" s="27" t="s">
        <v>61</v>
      </c>
      <c r="U28" s="28"/>
      <c r="V28" s="26"/>
      <c r="W28" s="26"/>
      <c r="X28" s="26"/>
      <c r="Y28" s="26"/>
      <c r="Z28" s="26"/>
      <c r="AA28" s="26"/>
      <c r="AB28" s="26"/>
      <c r="AC28" s="26"/>
      <c r="AD28" s="26">
        <v>655</v>
      </c>
      <c r="AE28" s="26">
        <v>1427841.32</v>
      </c>
      <c r="AF28" s="27" t="s">
        <v>61</v>
      </c>
      <c r="AG28" s="26">
        <v>70</v>
      </c>
      <c r="AH28" s="26">
        <v>119083.05</v>
      </c>
      <c r="AI28" s="27" t="s">
        <v>61</v>
      </c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>
        <f t="shared" si="4"/>
        <v>4652777.83</v>
      </c>
      <c r="AZ28" s="21">
        <v>0</v>
      </c>
      <c r="BA28" s="21">
        <v>0</v>
      </c>
      <c r="BB28" s="21">
        <v>0</v>
      </c>
      <c r="BC28" s="29">
        <f t="shared" si="7"/>
        <v>4652777.83</v>
      </c>
    </row>
    <row r="29" spans="1:55" ht="31.5" x14ac:dyDescent="0.25">
      <c r="A29" s="4">
        <v>9</v>
      </c>
      <c r="B29" s="25" t="s">
        <v>82</v>
      </c>
      <c r="C29" s="5">
        <v>1960</v>
      </c>
      <c r="D29" s="5" t="s">
        <v>62</v>
      </c>
      <c r="E29" s="5">
        <v>2</v>
      </c>
      <c r="F29" s="5">
        <v>2</v>
      </c>
      <c r="G29" s="5">
        <v>16</v>
      </c>
      <c r="H29" s="5"/>
      <c r="I29" s="5">
        <f t="shared" si="5"/>
        <v>16</v>
      </c>
      <c r="J29" s="5">
        <v>0</v>
      </c>
      <c r="K29" s="5">
        <v>674.8</v>
      </c>
      <c r="L29" s="5">
        <v>627.79999999999995</v>
      </c>
      <c r="M29" s="5"/>
      <c r="N29" s="5">
        <f t="shared" si="6"/>
        <v>627.79999999999995</v>
      </c>
      <c r="O29" s="5">
        <v>18</v>
      </c>
      <c r="P29" s="5" t="s">
        <v>110</v>
      </c>
      <c r="Q29" s="5">
        <v>2010</v>
      </c>
      <c r="R29" s="26">
        <v>627.79999999999995</v>
      </c>
      <c r="S29" s="26">
        <v>2650152.4700000002</v>
      </c>
      <c r="T29" s="27" t="s">
        <v>61</v>
      </c>
      <c r="U29" s="28"/>
      <c r="V29" s="26"/>
      <c r="W29" s="26"/>
      <c r="X29" s="26">
        <v>553</v>
      </c>
      <c r="Y29" s="26">
        <v>2714760.66</v>
      </c>
      <c r="Z29" s="27" t="s">
        <v>61</v>
      </c>
      <c r="AA29" s="26"/>
      <c r="AB29" s="26"/>
      <c r="AC29" s="26"/>
      <c r="AD29" s="26">
        <v>536</v>
      </c>
      <c r="AE29" s="26">
        <v>1171438.21</v>
      </c>
      <c r="AF29" s="27" t="s">
        <v>61</v>
      </c>
      <c r="AG29" s="26">
        <v>66</v>
      </c>
      <c r="AH29" s="26">
        <v>112278.3</v>
      </c>
      <c r="AI29" s="27" t="s">
        <v>61</v>
      </c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>
        <f t="shared" si="4"/>
        <v>6648629.6400000006</v>
      </c>
      <c r="AZ29" s="21">
        <v>0</v>
      </c>
      <c r="BA29" s="21">
        <v>0</v>
      </c>
      <c r="BB29" s="21">
        <v>0</v>
      </c>
      <c r="BC29" s="29">
        <f t="shared" si="7"/>
        <v>6648629.6400000006</v>
      </c>
    </row>
    <row r="30" spans="1:55" ht="31.5" x14ac:dyDescent="0.25">
      <c r="A30" s="4">
        <v>11</v>
      </c>
      <c r="B30" s="25" t="s">
        <v>83</v>
      </c>
      <c r="C30" s="5">
        <v>1961</v>
      </c>
      <c r="D30" s="5" t="s">
        <v>62</v>
      </c>
      <c r="E30" s="5">
        <v>4</v>
      </c>
      <c r="F30" s="5">
        <v>3</v>
      </c>
      <c r="G30" s="5">
        <v>48</v>
      </c>
      <c r="H30" s="5">
        <v>5</v>
      </c>
      <c r="I30" s="5">
        <f t="shared" si="5"/>
        <v>43</v>
      </c>
      <c r="J30" s="5">
        <v>0</v>
      </c>
      <c r="K30" s="5">
        <v>2159.3000000000002</v>
      </c>
      <c r="L30" s="5">
        <v>2498.9</v>
      </c>
      <c r="M30" s="5">
        <v>214.2</v>
      </c>
      <c r="N30" s="5">
        <f t="shared" si="6"/>
        <v>2284.7000000000003</v>
      </c>
      <c r="O30" s="5">
        <v>95</v>
      </c>
      <c r="P30" s="5" t="s">
        <v>109</v>
      </c>
      <c r="Q30" s="5">
        <v>2004</v>
      </c>
      <c r="R30" s="26">
        <v>2498.9</v>
      </c>
      <c r="S30" s="26">
        <v>6414259.1200000001</v>
      </c>
      <c r="T30" s="27" t="s">
        <v>61</v>
      </c>
      <c r="U30" s="28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>
        <f t="shared" si="4"/>
        <v>6414259.1200000001</v>
      </c>
      <c r="AZ30" s="21">
        <v>0</v>
      </c>
      <c r="BA30" s="21">
        <v>0</v>
      </c>
      <c r="BB30" s="21">
        <v>0</v>
      </c>
      <c r="BC30" s="29">
        <f t="shared" si="7"/>
        <v>6414259.1200000001</v>
      </c>
    </row>
    <row r="31" spans="1:55" ht="31.5" x14ac:dyDescent="0.25">
      <c r="A31" s="4">
        <v>12</v>
      </c>
      <c r="B31" s="25" t="s">
        <v>84</v>
      </c>
      <c r="C31" s="5">
        <v>1961</v>
      </c>
      <c r="D31" s="5" t="s">
        <v>62</v>
      </c>
      <c r="E31" s="5">
        <v>4</v>
      </c>
      <c r="F31" s="5">
        <v>3</v>
      </c>
      <c r="G31" s="5">
        <v>48</v>
      </c>
      <c r="H31" s="5">
        <v>7</v>
      </c>
      <c r="I31" s="5">
        <f t="shared" si="5"/>
        <v>41</v>
      </c>
      <c r="J31" s="5">
        <v>0</v>
      </c>
      <c r="K31" s="5">
        <v>3572.8</v>
      </c>
      <c r="L31" s="5">
        <v>2022.3</v>
      </c>
      <c r="M31" s="5">
        <v>300.60000000000002</v>
      </c>
      <c r="N31" s="5">
        <f t="shared" si="6"/>
        <v>1721.6999999999998</v>
      </c>
      <c r="O31" s="5">
        <v>98</v>
      </c>
      <c r="P31" s="5"/>
      <c r="Q31" s="5"/>
      <c r="R31" s="26"/>
      <c r="S31" s="26"/>
      <c r="T31" s="26"/>
      <c r="U31" s="28"/>
      <c r="V31" s="26"/>
      <c r="W31" s="26"/>
      <c r="X31" s="26"/>
      <c r="Y31" s="26"/>
      <c r="Z31" s="26"/>
      <c r="AA31" s="26"/>
      <c r="AB31" s="26"/>
      <c r="AC31" s="26"/>
      <c r="AD31" s="26">
        <v>1622</v>
      </c>
      <c r="AE31" s="26">
        <v>3838846.35</v>
      </c>
      <c r="AF31" s="27" t="s">
        <v>61</v>
      </c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>
        <f t="shared" si="4"/>
        <v>3838846.35</v>
      </c>
      <c r="AZ31" s="21">
        <v>0</v>
      </c>
      <c r="BA31" s="21">
        <v>0</v>
      </c>
      <c r="BB31" s="21">
        <v>0</v>
      </c>
      <c r="BC31" s="29">
        <f t="shared" si="7"/>
        <v>3838846.35</v>
      </c>
    </row>
    <row r="32" spans="1:55" ht="29.25" customHeight="1" x14ac:dyDescent="0.25">
      <c r="A32" s="4">
        <v>13</v>
      </c>
      <c r="B32" s="25" t="s">
        <v>85</v>
      </c>
      <c r="C32" s="5">
        <v>1951</v>
      </c>
      <c r="D32" s="5" t="s">
        <v>62</v>
      </c>
      <c r="E32" s="5">
        <v>2</v>
      </c>
      <c r="F32" s="5">
        <v>1</v>
      </c>
      <c r="G32" s="5">
        <v>4</v>
      </c>
      <c r="H32" s="30">
        <v>2</v>
      </c>
      <c r="I32" s="5">
        <f t="shared" si="5"/>
        <v>2</v>
      </c>
      <c r="J32" s="5">
        <v>0</v>
      </c>
      <c r="K32" s="5">
        <v>409.3</v>
      </c>
      <c r="L32" s="5">
        <v>222.2</v>
      </c>
      <c r="M32" s="5">
        <v>55.8</v>
      </c>
      <c r="N32" s="5">
        <f t="shared" si="6"/>
        <v>166.39999999999998</v>
      </c>
      <c r="O32" s="5">
        <v>13</v>
      </c>
      <c r="P32" s="5" t="s">
        <v>68</v>
      </c>
      <c r="Q32" s="5">
        <v>2007</v>
      </c>
      <c r="R32" s="26">
        <v>222.2</v>
      </c>
      <c r="S32" s="26">
        <v>2795034.02</v>
      </c>
      <c r="T32" s="27" t="s">
        <v>61</v>
      </c>
      <c r="U32" s="28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>
        <f t="shared" si="4"/>
        <v>2795034.02</v>
      </c>
      <c r="AZ32" s="21">
        <v>0</v>
      </c>
      <c r="BA32" s="21">
        <v>0</v>
      </c>
      <c r="BB32" s="21">
        <v>0</v>
      </c>
      <c r="BC32" s="29">
        <f t="shared" si="7"/>
        <v>2795034.02</v>
      </c>
    </row>
    <row r="33" spans="1:55" ht="29.25" customHeight="1" x14ac:dyDescent="0.25">
      <c r="A33" s="4">
        <v>14</v>
      </c>
      <c r="B33" s="25" t="s">
        <v>86</v>
      </c>
      <c r="C33" s="5">
        <v>1951</v>
      </c>
      <c r="D33" s="5" t="s">
        <v>62</v>
      </c>
      <c r="E33" s="5">
        <v>2</v>
      </c>
      <c r="F33" s="5">
        <v>1</v>
      </c>
      <c r="G33" s="5">
        <v>4</v>
      </c>
      <c r="H33" s="30">
        <v>1</v>
      </c>
      <c r="I33" s="5">
        <f t="shared" si="5"/>
        <v>3</v>
      </c>
      <c r="J33" s="5">
        <v>0</v>
      </c>
      <c r="K33" s="5">
        <v>410.2</v>
      </c>
      <c r="L33" s="5">
        <v>223.9</v>
      </c>
      <c r="M33" s="5">
        <v>13.2</v>
      </c>
      <c r="N33" s="5">
        <f t="shared" si="6"/>
        <v>210.70000000000002</v>
      </c>
      <c r="O33" s="5">
        <v>22</v>
      </c>
      <c r="P33" s="5" t="s">
        <v>68</v>
      </c>
      <c r="Q33" s="5">
        <v>2004.2007000000001</v>
      </c>
      <c r="R33" s="26">
        <v>223.9</v>
      </c>
      <c r="S33" s="26">
        <v>2781166.75</v>
      </c>
      <c r="T33" s="27" t="s">
        <v>61</v>
      </c>
      <c r="U33" s="28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>
        <f t="shared" si="4"/>
        <v>2781166.75</v>
      </c>
      <c r="AZ33" s="21">
        <v>0</v>
      </c>
      <c r="BA33" s="21">
        <v>0</v>
      </c>
      <c r="BB33" s="21">
        <v>0</v>
      </c>
      <c r="BC33" s="29">
        <f t="shared" si="7"/>
        <v>2781166.75</v>
      </c>
    </row>
    <row r="34" spans="1:55" ht="37.5" customHeight="1" x14ac:dyDescent="0.25">
      <c r="A34" s="4">
        <v>15</v>
      </c>
      <c r="B34" s="25" t="s">
        <v>87</v>
      </c>
      <c r="C34" s="5">
        <v>1964</v>
      </c>
      <c r="D34" s="5" t="s">
        <v>62</v>
      </c>
      <c r="E34" s="5">
        <v>2</v>
      </c>
      <c r="F34" s="5">
        <v>2</v>
      </c>
      <c r="G34" s="5">
        <v>16</v>
      </c>
      <c r="H34" s="30">
        <v>5</v>
      </c>
      <c r="I34" s="5">
        <f t="shared" si="5"/>
        <v>11</v>
      </c>
      <c r="J34" s="5">
        <v>0</v>
      </c>
      <c r="K34" s="5">
        <v>1131.5</v>
      </c>
      <c r="L34" s="5">
        <v>645.70000000000005</v>
      </c>
      <c r="M34" s="5">
        <v>189.5</v>
      </c>
      <c r="N34" s="5">
        <f t="shared" si="6"/>
        <v>456.20000000000005</v>
      </c>
      <c r="O34" s="5">
        <v>33</v>
      </c>
      <c r="P34" s="31"/>
      <c r="Q34" s="32"/>
      <c r="R34" s="26">
        <v>645.70000000000005</v>
      </c>
      <c r="S34" s="26">
        <v>7135010.1799999997</v>
      </c>
      <c r="T34" s="27" t="s">
        <v>61</v>
      </c>
      <c r="U34" s="28"/>
      <c r="V34" s="26"/>
      <c r="W34" s="26"/>
      <c r="X34" s="26"/>
      <c r="Y34" s="26"/>
      <c r="Z34" s="26"/>
      <c r="AA34" s="26"/>
      <c r="AB34" s="26"/>
      <c r="AC34" s="26"/>
      <c r="AD34" s="26">
        <v>552.5</v>
      </c>
      <c r="AE34" s="26">
        <v>1273991.8600000001</v>
      </c>
      <c r="AF34" s="27" t="s">
        <v>61</v>
      </c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>
        <f t="shared" si="4"/>
        <v>8409002.0399999991</v>
      </c>
      <c r="AZ34" s="21">
        <v>0</v>
      </c>
      <c r="BA34" s="21">
        <v>0</v>
      </c>
      <c r="BB34" s="21">
        <v>0</v>
      </c>
      <c r="BC34" s="29">
        <f t="shared" si="7"/>
        <v>8409002.0399999991</v>
      </c>
    </row>
    <row r="35" spans="1:55" x14ac:dyDescent="0.25">
      <c r="A35" s="4">
        <v>16</v>
      </c>
      <c r="B35" s="25" t="s">
        <v>88</v>
      </c>
      <c r="C35" s="5">
        <v>1951</v>
      </c>
      <c r="D35" s="5" t="s">
        <v>62</v>
      </c>
      <c r="E35" s="5">
        <v>3</v>
      </c>
      <c r="F35" s="5">
        <v>3</v>
      </c>
      <c r="G35" s="5">
        <v>27</v>
      </c>
      <c r="H35" s="30">
        <v>11</v>
      </c>
      <c r="I35" s="5">
        <f t="shared" si="5"/>
        <v>16</v>
      </c>
      <c r="J35" s="5">
        <v>0</v>
      </c>
      <c r="K35" s="5">
        <v>2590.6</v>
      </c>
      <c r="L35" s="5">
        <v>1822.4</v>
      </c>
      <c r="M35" s="5">
        <v>541.1</v>
      </c>
      <c r="N35" s="5">
        <f t="shared" si="6"/>
        <v>1281.3000000000002</v>
      </c>
      <c r="O35" s="5">
        <v>91</v>
      </c>
      <c r="P35" s="5" t="s">
        <v>109</v>
      </c>
      <c r="Q35" s="31">
        <v>2009</v>
      </c>
      <c r="R35" s="26">
        <v>1822.4</v>
      </c>
      <c r="S35" s="26">
        <v>2022403.73</v>
      </c>
      <c r="T35" s="27" t="s">
        <v>61</v>
      </c>
      <c r="U35" s="28"/>
      <c r="V35" s="26"/>
      <c r="W35" s="26"/>
      <c r="X35" s="26"/>
      <c r="Y35" s="26"/>
      <c r="Z35" s="26"/>
      <c r="AA35" s="26"/>
      <c r="AB35" s="26"/>
      <c r="AC35" s="26"/>
      <c r="AD35" s="26">
        <v>1335.5</v>
      </c>
      <c r="AE35" s="26">
        <v>2967489.28</v>
      </c>
      <c r="AF35" s="27" t="s">
        <v>61</v>
      </c>
      <c r="AG35" s="26">
        <v>149</v>
      </c>
      <c r="AH35" s="26">
        <v>253476.77</v>
      </c>
      <c r="AI35" s="27" t="s">
        <v>61</v>
      </c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>
        <f t="shared" si="4"/>
        <v>5243369.7799999993</v>
      </c>
      <c r="AZ35" s="21">
        <v>0</v>
      </c>
      <c r="BA35" s="21">
        <v>0</v>
      </c>
      <c r="BB35" s="21">
        <v>0</v>
      </c>
      <c r="BC35" s="29">
        <f t="shared" si="7"/>
        <v>5243369.7799999993</v>
      </c>
    </row>
    <row r="36" spans="1:55" x14ac:dyDescent="0.25">
      <c r="A36" s="4">
        <v>17</v>
      </c>
      <c r="B36" s="25" t="s">
        <v>89</v>
      </c>
      <c r="C36" s="5">
        <v>1938</v>
      </c>
      <c r="D36" s="5" t="s">
        <v>62</v>
      </c>
      <c r="E36" s="5">
        <v>3</v>
      </c>
      <c r="F36" s="5">
        <v>3</v>
      </c>
      <c r="G36" s="5">
        <v>18</v>
      </c>
      <c r="H36" s="30">
        <v>16</v>
      </c>
      <c r="I36" s="5">
        <f t="shared" si="5"/>
        <v>2</v>
      </c>
      <c r="J36" s="5">
        <v>0</v>
      </c>
      <c r="K36" s="5">
        <v>1435</v>
      </c>
      <c r="L36" s="5">
        <v>1263.4000000000001</v>
      </c>
      <c r="M36" s="5">
        <v>480.3</v>
      </c>
      <c r="N36" s="5">
        <f t="shared" si="6"/>
        <v>783.10000000000014</v>
      </c>
      <c r="O36" s="5">
        <v>70</v>
      </c>
      <c r="P36" s="5"/>
      <c r="Q36" s="5"/>
      <c r="R36" s="26">
        <v>1263.4000000000001</v>
      </c>
      <c r="S36" s="27">
        <v>10614415.810000001</v>
      </c>
      <c r="T36" s="27" t="s">
        <v>61</v>
      </c>
      <c r="U36" s="28"/>
      <c r="V36" s="26"/>
      <c r="W36" s="26"/>
      <c r="X36" s="26">
        <v>780</v>
      </c>
      <c r="Y36" s="26">
        <v>2855396.55</v>
      </c>
      <c r="Z36" s="27" t="s">
        <v>61</v>
      </c>
      <c r="AA36" s="26"/>
      <c r="AB36" s="26"/>
      <c r="AC36" s="26"/>
      <c r="AD36" s="26">
        <v>1502</v>
      </c>
      <c r="AE36" s="26">
        <v>3500748.1</v>
      </c>
      <c r="AF36" s="27" t="s">
        <v>61</v>
      </c>
      <c r="AG36" s="26">
        <v>95</v>
      </c>
      <c r="AH36" s="26">
        <v>161612.71</v>
      </c>
      <c r="AI36" s="27" t="s">
        <v>61</v>
      </c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>
        <f t="shared" si="4"/>
        <v>17132173.170000002</v>
      </c>
      <c r="AZ36" s="21">
        <v>0</v>
      </c>
      <c r="BA36" s="21">
        <v>0</v>
      </c>
      <c r="BB36" s="21">
        <v>0</v>
      </c>
      <c r="BC36" s="29">
        <f t="shared" si="7"/>
        <v>17132173.170000002</v>
      </c>
    </row>
    <row r="37" spans="1:55" x14ac:dyDescent="0.25">
      <c r="A37" s="4">
        <v>18</v>
      </c>
      <c r="B37" s="25" t="s">
        <v>90</v>
      </c>
      <c r="C37" s="5">
        <v>1938</v>
      </c>
      <c r="D37" s="5" t="s">
        <v>62</v>
      </c>
      <c r="E37" s="5">
        <v>3</v>
      </c>
      <c r="F37" s="5">
        <v>3</v>
      </c>
      <c r="G37" s="5">
        <v>18</v>
      </c>
      <c r="H37" s="30">
        <v>18</v>
      </c>
      <c r="I37" s="5">
        <f t="shared" si="5"/>
        <v>0</v>
      </c>
      <c r="J37" s="5">
        <v>0</v>
      </c>
      <c r="K37" s="5">
        <v>1459.9</v>
      </c>
      <c r="L37" s="5">
        <v>1261.7</v>
      </c>
      <c r="M37" s="5">
        <v>517.9</v>
      </c>
      <c r="N37" s="5">
        <f t="shared" si="6"/>
        <v>743.80000000000007</v>
      </c>
      <c r="O37" s="5">
        <v>99</v>
      </c>
      <c r="P37" s="5" t="s">
        <v>109</v>
      </c>
      <c r="Q37" s="5">
        <v>2001</v>
      </c>
      <c r="R37" s="26">
        <v>1261.7</v>
      </c>
      <c r="S37" s="26">
        <v>11197417.359999999</v>
      </c>
      <c r="T37" s="27" t="s">
        <v>61</v>
      </c>
      <c r="U37" s="28"/>
      <c r="V37" s="26"/>
      <c r="W37" s="26"/>
      <c r="X37" s="26">
        <v>748</v>
      </c>
      <c r="Y37" s="26">
        <v>2738252.09</v>
      </c>
      <c r="Z37" s="27" t="s">
        <v>61</v>
      </c>
      <c r="AA37" s="26"/>
      <c r="AB37" s="26"/>
      <c r="AC37" s="26"/>
      <c r="AD37" s="26">
        <v>1536</v>
      </c>
      <c r="AE37" s="26">
        <v>3373966.73</v>
      </c>
      <c r="AF37" s="27" t="s">
        <v>61</v>
      </c>
      <c r="AG37" s="26">
        <v>95</v>
      </c>
      <c r="AH37" s="26">
        <v>161612.71</v>
      </c>
      <c r="AI37" s="27" t="s">
        <v>61</v>
      </c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>
        <f t="shared" si="4"/>
        <v>17471248.890000001</v>
      </c>
      <c r="AZ37" s="21">
        <v>0</v>
      </c>
      <c r="BA37" s="21">
        <v>0</v>
      </c>
      <c r="BB37" s="21">
        <v>0</v>
      </c>
      <c r="BC37" s="29">
        <f t="shared" si="7"/>
        <v>17471248.890000001</v>
      </c>
    </row>
    <row r="38" spans="1:55" x14ac:dyDescent="0.25">
      <c r="A38" s="4">
        <v>19</v>
      </c>
      <c r="B38" s="25" t="s">
        <v>91</v>
      </c>
      <c r="C38" s="5">
        <v>1957</v>
      </c>
      <c r="D38" s="5" t="s">
        <v>62</v>
      </c>
      <c r="E38" s="5">
        <v>3</v>
      </c>
      <c r="F38" s="5">
        <v>2</v>
      </c>
      <c r="G38" s="5">
        <v>18</v>
      </c>
      <c r="H38" s="30">
        <v>1</v>
      </c>
      <c r="I38" s="5">
        <f t="shared" si="5"/>
        <v>17</v>
      </c>
      <c r="J38" s="5">
        <v>0</v>
      </c>
      <c r="K38" s="5">
        <v>1441.7</v>
      </c>
      <c r="L38" s="5">
        <v>902.7</v>
      </c>
      <c r="M38" s="5">
        <v>61.3</v>
      </c>
      <c r="N38" s="5">
        <f t="shared" si="6"/>
        <v>841.40000000000009</v>
      </c>
      <c r="O38" s="5">
        <v>59</v>
      </c>
      <c r="P38" s="5" t="s">
        <v>109</v>
      </c>
      <c r="Q38" s="5">
        <v>2002</v>
      </c>
      <c r="R38" s="26">
        <v>902.7</v>
      </c>
      <c r="S38" s="26">
        <v>3117239.7</v>
      </c>
      <c r="T38" s="27" t="s">
        <v>61</v>
      </c>
      <c r="U38" s="28"/>
      <c r="V38" s="26"/>
      <c r="W38" s="26"/>
      <c r="X38" s="26">
        <v>598</v>
      </c>
      <c r="Y38" s="26">
        <v>2189137.36</v>
      </c>
      <c r="Z38" s="27" t="s">
        <v>61</v>
      </c>
      <c r="AA38" s="26"/>
      <c r="AB38" s="26"/>
      <c r="AC38" s="26"/>
      <c r="AD38" s="26">
        <v>1086</v>
      </c>
      <c r="AE38" s="26">
        <v>2182608.5699999998</v>
      </c>
      <c r="AF38" s="27" t="s">
        <v>61</v>
      </c>
      <c r="AG38" s="26">
        <v>71</v>
      </c>
      <c r="AH38" s="26">
        <v>120784.24</v>
      </c>
      <c r="AI38" s="27" t="s">
        <v>61</v>
      </c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>
        <f t="shared" si="4"/>
        <v>7609769.870000001</v>
      </c>
      <c r="AZ38" s="21">
        <v>0</v>
      </c>
      <c r="BA38" s="21">
        <v>0</v>
      </c>
      <c r="BB38" s="21">
        <v>0</v>
      </c>
      <c r="BC38" s="29">
        <f t="shared" si="7"/>
        <v>7609769.870000001</v>
      </c>
    </row>
    <row r="39" spans="1:55" ht="16.5" thickBot="1" x14ac:dyDescent="0.3">
      <c r="A39" s="33">
        <v>20</v>
      </c>
      <c r="B39" s="34" t="s">
        <v>92</v>
      </c>
      <c r="C39" s="35">
        <v>1964</v>
      </c>
      <c r="D39" s="35" t="s">
        <v>62</v>
      </c>
      <c r="E39" s="35">
        <v>5</v>
      </c>
      <c r="F39" s="35">
        <v>3</v>
      </c>
      <c r="G39" s="35">
        <v>61</v>
      </c>
      <c r="H39" s="36">
        <v>10</v>
      </c>
      <c r="I39" s="35">
        <f t="shared" si="5"/>
        <v>51</v>
      </c>
      <c r="J39" s="35">
        <v>0</v>
      </c>
      <c r="K39" s="35">
        <v>3412.4</v>
      </c>
      <c r="L39" s="35">
        <v>3412.4</v>
      </c>
      <c r="M39" s="35">
        <v>428.3</v>
      </c>
      <c r="N39" s="35">
        <f t="shared" si="6"/>
        <v>2984.1</v>
      </c>
      <c r="O39" s="35">
        <v>140</v>
      </c>
      <c r="P39" s="5" t="s">
        <v>109</v>
      </c>
      <c r="Q39" s="35">
        <v>1999</v>
      </c>
      <c r="R39" s="37"/>
      <c r="S39" s="37"/>
      <c r="T39" s="37"/>
      <c r="U39" s="38"/>
      <c r="V39" s="37"/>
      <c r="W39" s="37"/>
      <c r="X39" s="37">
        <v>733</v>
      </c>
      <c r="Y39" s="37">
        <v>2683340.61</v>
      </c>
      <c r="Z39" s="39" t="s">
        <v>61</v>
      </c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>
        <f t="shared" si="4"/>
        <v>2683340.61</v>
      </c>
      <c r="AZ39" s="40">
        <v>0</v>
      </c>
      <c r="BA39" s="40">
        <v>0</v>
      </c>
      <c r="BB39" s="40">
        <v>0</v>
      </c>
      <c r="BC39" s="41">
        <f t="shared" si="7"/>
        <v>2683340.61</v>
      </c>
    </row>
    <row r="40" spans="1:55" s="47" customFormat="1" ht="16.5" thickBot="1" x14ac:dyDescent="0.3">
      <c r="A40" s="42"/>
      <c r="B40" s="43" t="s">
        <v>71</v>
      </c>
      <c r="C40" s="43"/>
      <c r="D40" s="43"/>
      <c r="E40" s="43"/>
      <c r="F40" s="43">
        <f>SUM(F41:F54)</f>
        <v>37</v>
      </c>
      <c r="G40" s="43">
        <f t="shared" ref="G40:O40" si="8">SUM(G41:G54)</f>
        <v>559</v>
      </c>
      <c r="H40" s="43">
        <f t="shared" si="8"/>
        <v>106</v>
      </c>
      <c r="I40" s="43">
        <f t="shared" si="8"/>
        <v>453</v>
      </c>
      <c r="J40" s="43">
        <f t="shared" si="8"/>
        <v>0</v>
      </c>
      <c r="K40" s="43">
        <f t="shared" si="8"/>
        <v>38627.899999999994</v>
      </c>
      <c r="L40" s="43">
        <f t="shared" si="8"/>
        <v>30031.499999999996</v>
      </c>
      <c r="M40" s="43">
        <f t="shared" si="8"/>
        <v>5248.7000000000016</v>
      </c>
      <c r="N40" s="43">
        <f t="shared" si="8"/>
        <v>24782.799999999999</v>
      </c>
      <c r="O40" s="43">
        <f t="shared" si="8"/>
        <v>1534</v>
      </c>
      <c r="P40" s="43"/>
      <c r="Q40" s="43"/>
      <c r="R40" s="44">
        <f t="shared" ref="R40:BC40" si="9">SUM(R41:R54)</f>
        <v>7744.3</v>
      </c>
      <c r="S40" s="44">
        <f t="shared" si="9"/>
        <v>22507068.379999999</v>
      </c>
      <c r="T40" s="44">
        <f t="shared" si="9"/>
        <v>0</v>
      </c>
      <c r="U40" s="45">
        <f t="shared" si="9"/>
        <v>10</v>
      </c>
      <c r="V40" s="44">
        <f t="shared" si="9"/>
        <v>24064397.400000002</v>
      </c>
      <c r="W40" s="44">
        <f t="shared" si="9"/>
        <v>0</v>
      </c>
      <c r="X40" s="44">
        <f t="shared" si="9"/>
        <v>4455</v>
      </c>
      <c r="Y40" s="44">
        <f t="shared" si="9"/>
        <v>18653148.380000003</v>
      </c>
      <c r="Z40" s="44">
        <f t="shared" si="9"/>
        <v>0</v>
      </c>
      <c r="AA40" s="44">
        <f t="shared" si="9"/>
        <v>0</v>
      </c>
      <c r="AB40" s="44">
        <f t="shared" si="9"/>
        <v>0</v>
      </c>
      <c r="AC40" s="44">
        <f t="shared" si="9"/>
        <v>0</v>
      </c>
      <c r="AD40" s="44">
        <f t="shared" si="9"/>
        <v>2693.2</v>
      </c>
      <c r="AE40" s="44">
        <f t="shared" si="9"/>
        <v>3425464.54</v>
      </c>
      <c r="AF40" s="44">
        <f t="shared" si="9"/>
        <v>0</v>
      </c>
      <c r="AG40" s="44">
        <f t="shared" si="9"/>
        <v>56</v>
      </c>
      <c r="AH40" s="44">
        <f t="shared" si="9"/>
        <v>99363</v>
      </c>
      <c r="AI40" s="44">
        <f t="shared" si="9"/>
        <v>0</v>
      </c>
      <c r="AJ40" s="44">
        <f t="shared" si="9"/>
        <v>0</v>
      </c>
      <c r="AK40" s="44">
        <f t="shared" si="9"/>
        <v>0</v>
      </c>
      <c r="AL40" s="44">
        <f t="shared" si="9"/>
        <v>0</v>
      </c>
      <c r="AM40" s="44">
        <f t="shared" si="9"/>
        <v>1019</v>
      </c>
      <c r="AN40" s="44">
        <f t="shared" si="9"/>
        <v>3336955.23</v>
      </c>
      <c r="AO40" s="44">
        <f t="shared" si="9"/>
        <v>0</v>
      </c>
      <c r="AP40" s="44">
        <f t="shared" si="9"/>
        <v>0</v>
      </c>
      <c r="AQ40" s="44">
        <f t="shared" si="9"/>
        <v>0</v>
      </c>
      <c r="AR40" s="44">
        <f t="shared" si="9"/>
        <v>0</v>
      </c>
      <c r="AS40" s="44">
        <f t="shared" si="9"/>
        <v>0</v>
      </c>
      <c r="AT40" s="44">
        <f t="shared" si="9"/>
        <v>0</v>
      </c>
      <c r="AU40" s="44">
        <f t="shared" si="9"/>
        <v>0</v>
      </c>
      <c r="AV40" s="44">
        <f t="shared" si="9"/>
        <v>0</v>
      </c>
      <c r="AW40" s="44">
        <f t="shared" si="9"/>
        <v>0</v>
      </c>
      <c r="AX40" s="44">
        <f t="shared" si="9"/>
        <v>0</v>
      </c>
      <c r="AY40" s="44">
        <f t="shared" si="9"/>
        <v>72086396.929999992</v>
      </c>
      <c r="AZ40" s="44">
        <f t="shared" si="9"/>
        <v>0</v>
      </c>
      <c r="BA40" s="44">
        <f t="shared" si="9"/>
        <v>0</v>
      </c>
      <c r="BB40" s="44">
        <f t="shared" si="9"/>
        <v>0</v>
      </c>
      <c r="BC40" s="46">
        <f t="shared" si="9"/>
        <v>72086396.929999992</v>
      </c>
    </row>
    <row r="41" spans="1:55" ht="31.5" x14ac:dyDescent="0.25">
      <c r="A41" s="17">
        <v>1</v>
      </c>
      <c r="B41" s="48" t="s">
        <v>46</v>
      </c>
      <c r="C41" s="19">
        <v>1992</v>
      </c>
      <c r="D41" s="19" t="s">
        <v>60</v>
      </c>
      <c r="E41" s="19">
        <v>12</v>
      </c>
      <c r="F41" s="19">
        <v>4</v>
      </c>
      <c r="G41" s="19">
        <v>177</v>
      </c>
      <c r="H41" s="49">
        <v>23</v>
      </c>
      <c r="I41" s="19">
        <f>G41-H41</f>
        <v>154</v>
      </c>
      <c r="J41" s="19">
        <v>0</v>
      </c>
      <c r="K41" s="19">
        <v>12409.3</v>
      </c>
      <c r="L41" s="19">
        <v>10884.1</v>
      </c>
      <c r="M41" s="19">
        <v>1388.2</v>
      </c>
      <c r="N41" s="19">
        <f>L41-M41</f>
        <v>9495.9</v>
      </c>
      <c r="O41" s="19">
        <v>619</v>
      </c>
      <c r="P41" s="19" t="s">
        <v>65</v>
      </c>
      <c r="Q41" s="50" t="s">
        <v>66</v>
      </c>
      <c r="R41" s="21"/>
      <c r="S41" s="21"/>
      <c r="T41" s="21"/>
      <c r="U41" s="23">
        <v>8</v>
      </c>
      <c r="V41" s="21">
        <v>18896902.170000002</v>
      </c>
      <c r="W41" s="21" t="s">
        <v>61</v>
      </c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>
        <f>S41+V41+Y41+AB41+AE41+AH41+AK41+AN41+AQ41+AT41+AW41</f>
        <v>18896902.170000002</v>
      </c>
      <c r="AZ41" s="21">
        <v>0</v>
      </c>
      <c r="BA41" s="21">
        <v>0</v>
      </c>
      <c r="BB41" s="21">
        <v>0</v>
      </c>
      <c r="BC41" s="24">
        <f>AY41</f>
        <v>18896902.170000002</v>
      </c>
    </row>
    <row r="42" spans="1:55" ht="31.5" x14ac:dyDescent="0.25">
      <c r="A42" s="4">
        <v>2</v>
      </c>
      <c r="B42" s="51" t="s">
        <v>47</v>
      </c>
      <c r="C42" s="5">
        <v>1951</v>
      </c>
      <c r="D42" s="5" t="s">
        <v>62</v>
      </c>
      <c r="E42" s="5">
        <v>3</v>
      </c>
      <c r="F42" s="5">
        <v>3</v>
      </c>
      <c r="G42" s="5">
        <v>31</v>
      </c>
      <c r="H42" s="5">
        <v>11</v>
      </c>
      <c r="I42" s="5">
        <f t="shared" ref="I42:I54" si="10">G42-H42</f>
        <v>20</v>
      </c>
      <c r="J42" s="5">
        <v>0</v>
      </c>
      <c r="K42" s="5">
        <v>1420</v>
      </c>
      <c r="L42" s="5">
        <v>1420</v>
      </c>
      <c r="M42" s="5">
        <v>467.6</v>
      </c>
      <c r="N42" s="5">
        <f t="shared" ref="N42:N54" si="11">L42-M42</f>
        <v>952.4</v>
      </c>
      <c r="O42" s="5">
        <v>83</v>
      </c>
      <c r="P42" s="5"/>
      <c r="Q42" s="52"/>
      <c r="R42" s="26">
        <v>1420</v>
      </c>
      <c r="S42" s="26">
        <v>4630459.21</v>
      </c>
      <c r="T42" s="26" t="s">
        <v>61</v>
      </c>
      <c r="U42" s="28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>
        <f t="shared" ref="AY42:AY65" si="12">S42+V42+Y42+AB42+AE42+AH42+AK42+AN42+AQ42+AT42+AW42</f>
        <v>4630459.21</v>
      </c>
      <c r="AZ42" s="26">
        <v>0</v>
      </c>
      <c r="BA42" s="26">
        <v>0</v>
      </c>
      <c r="BB42" s="26">
        <v>0</v>
      </c>
      <c r="BC42" s="29">
        <f t="shared" ref="BC42:BC54" si="13">AY42</f>
        <v>4630459.21</v>
      </c>
    </row>
    <row r="43" spans="1:55" ht="31.5" x14ac:dyDescent="0.25">
      <c r="A43" s="33">
        <v>3</v>
      </c>
      <c r="B43" s="53" t="s">
        <v>48</v>
      </c>
      <c r="C43" s="35">
        <v>1955</v>
      </c>
      <c r="D43" s="35" t="s">
        <v>62</v>
      </c>
      <c r="E43" s="35">
        <v>2</v>
      </c>
      <c r="F43" s="35">
        <v>2</v>
      </c>
      <c r="G43" s="35">
        <v>8</v>
      </c>
      <c r="H43" s="35">
        <v>3</v>
      </c>
      <c r="I43" s="5">
        <f t="shared" si="10"/>
        <v>5</v>
      </c>
      <c r="J43" s="35">
        <v>0</v>
      </c>
      <c r="K43" s="35">
        <v>439.9</v>
      </c>
      <c r="L43" s="35">
        <v>394.4</v>
      </c>
      <c r="M43" s="35">
        <v>153.19999999999999</v>
      </c>
      <c r="N43" s="5">
        <f t="shared" si="11"/>
        <v>241.2</v>
      </c>
      <c r="O43" s="35">
        <v>20</v>
      </c>
      <c r="P43" s="35"/>
      <c r="Q43" s="54"/>
      <c r="R43" s="37"/>
      <c r="S43" s="37"/>
      <c r="T43" s="37"/>
      <c r="U43" s="38"/>
      <c r="V43" s="37"/>
      <c r="W43" s="37"/>
      <c r="X43" s="37">
        <v>384</v>
      </c>
      <c r="Y43" s="37">
        <v>1804109.01</v>
      </c>
      <c r="Z43" s="26" t="s">
        <v>61</v>
      </c>
      <c r="AA43" s="37"/>
      <c r="AB43" s="37"/>
      <c r="AC43" s="37"/>
      <c r="AD43" s="37">
        <v>500.2</v>
      </c>
      <c r="AE43" s="37">
        <v>913777.86</v>
      </c>
      <c r="AF43" s="26" t="s">
        <v>61</v>
      </c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26">
        <f t="shared" si="12"/>
        <v>2717886.87</v>
      </c>
      <c r="AZ43" s="26">
        <v>0</v>
      </c>
      <c r="BA43" s="26">
        <v>0</v>
      </c>
      <c r="BB43" s="26">
        <v>0</v>
      </c>
      <c r="BC43" s="29">
        <f t="shared" si="13"/>
        <v>2717886.87</v>
      </c>
    </row>
    <row r="44" spans="1:55" ht="31.5" x14ac:dyDescent="0.25">
      <c r="A44" s="4">
        <v>4</v>
      </c>
      <c r="B44" s="25" t="s">
        <v>49</v>
      </c>
      <c r="C44" s="5">
        <v>1960</v>
      </c>
      <c r="D44" s="5" t="s">
        <v>62</v>
      </c>
      <c r="E44" s="5">
        <v>3</v>
      </c>
      <c r="F44" s="5">
        <v>2</v>
      </c>
      <c r="G44" s="5">
        <v>16</v>
      </c>
      <c r="H44" s="5">
        <v>0</v>
      </c>
      <c r="I44" s="5">
        <f t="shared" si="10"/>
        <v>16</v>
      </c>
      <c r="J44" s="5">
        <v>0</v>
      </c>
      <c r="K44" s="5">
        <v>702.2</v>
      </c>
      <c r="L44" s="5">
        <v>630.79999999999995</v>
      </c>
      <c r="M44" s="5">
        <v>0</v>
      </c>
      <c r="N44" s="5">
        <f t="shared" si="11"/>
        <v>630.79999999999995</v>
      </c>
      <c r="O44" s="5">
        <v>27</v>
      </c>
      <c r="P44" s="5"/>
      <c r="Q44" s="52"/>
      <c r="R44" s="26">
        <v>630.79999999999995</v>
      </c>
      <c r="S44" s="26">
        <v>3546760.56</v>
      </c>
      <c r="T44" s="26" t="s">
        <v>61</v>
      </c>
      <c r="U44" s="28"/>
      <c r="V44" s="26"/>
      <c r="W44" s="26"/>
      <c r="X44" s="26">
        <v>555</v>
      </c>
      <c r="Y44" s="26">
        <v>2621782.7599999998</v>
      </c>
      <c r="Z44" s="26" t="s">
        <v>61</v>
      </c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>
        <f t="shared" si="12"/>
        <v>6168543.3200000003</v>
      </c>
      <c r="AZ44" s="26">
        <v>0</v>
      </c>
      <c r="BA44" s="26">
        <v>0</v>
      </c>
      <c r="BB44" s="26">
        <v>0</v>
      </c>
      <c r="BC44" s="29">
        <f t="shared" si="13"/>
        <v>6168543.3200000003</v>
      </c>
    </row>
    <row r="45" spans="1:55" ht="31.5" x14ac:dyDescent="0.25">
      <c r="A45" s="55">
        <v>5</v>
      </c>
      <c r="B45" s="25" t="s">
        <v>50</v>
      </c>
      <c r="C45" s="31">
        <v>1962</v>
      </c>
      <c r="D45" s="31" t="s">
        <v>62</v>
      </c>
      <c r="E45" s="31">
        <v>4</v>
      </c>
      <c r="F45" s="31">
        <v>4</v>
      </c>
      <c r="G45" s="31">
        <v>60</v>
      </c>
      <c r="H45" s="31">
        <v>12</v>
      </c>
      <c r="I45" s="5">
        <f t="shared" si="10"/>
        <v>48</v>
      </c>
      <c r="J45" s="31">
        <v>0</v>
      </c>
      <c r="K45" s="31">
        <v>3460.3</v>
      </c>
      <c r="L45" s="31">
        <v>2405.1</v>
      </c>
      <c r="M45" s="31">
        <v>506</v>
      </c>
      <c r="N45" s="5">
        <f t="shared" si="11"/>
        <v>1899.1</v>
      </c>
      <c r="O45" s="31">
        <v>121</v>
      </c>
      <c r="P45" s="31" t="s">
        <v>64</v>
      </c>
      <c r="Q45" s="56">
        <v>2007</v>
      </c>
      <c r="R45" s="57">
        <v>2405.1</v>
      </c>
      <c r="S45" s="57">
        <v>5688867.4100000001</v>
      </c>
      <c r="T45" s="26" t="s">
        <v>61</v>
      </c>
      <c r="U45" s="58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26">
        <f t="shared" si="12"/>
        <v>5688867.4100000001</v>
      </c>
      <c r="AZ45" s="26">
        <v>0</v>
      </c>
      <c r="BA45" s="26">
        <v>0</v>
      </c>
      <c r="BB45" s="26">
        <v>0</v>
      </c>
      <c r="BC45" s="29">
        <f t="shared" si="13"/>
        <v>5688867.4100000001</v>
      </c>
    </row>
    <row r="46" spans="1:55" ht="31.5" x14ac:dyDescent="0.25">
      <c r="A46" s="55">
        <v>6</v>
      </c>
      <c r="B46" s="25" t="s">
        <v>51</v>
      </c>
      <c r="C46" s="31">
        <v>1951</v>
      </c>
      <c r="D46" s="31" t="s">
        <v>62</v>
      </c>
      <c r="E46" s="31">
        <v>2</v>
      </c>
      <c r="F46" s="31">
        <v>1</v>
      </c>
      <c r="G46" s="31">
        <v>4</v>
      </c>
      <c r="H46" s="31">
        <v>2</v>
      </c>
      <c r="I46" s="5">
        <f t="shared" si="10"/>
        <v>2</v>
      </c>
      <c r="J46" s="31">
        <v>0</v>
      </c>
      <c r="K46" s="31">
        <v>417.1</v>
      </c>
      <c r="L46" s="31">
        <v>225.3</v>
      </c>
      <c r="M46" s="31">
        <v>112.3</v>
      </c>
      <c r="N46" s="5">
        <f t="shared" si="11"/>
        <v>113.00000000000001</v>
      </c>
      <c r="O46" s="31">
        <v>14</v>
      </c>
      <c r="P46" s="59" t="s">
        <v>68</v>
      </c>
      <c r="Q46" s="56">
        <v>2005.2007000000001</v>
      </c>
      <c r="R46" s="57">
        <v>225.3</v>
      </c>
      <c r="S46" s="57">
        <v>1217020.03</v>
      </c>
      <c r="T46" s="26" t="s">
        <v>61</v>
      </c>
      <c r="U46" s="58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26">
        <f t="shared" si="12"/>
        <v>1217020.03</v>
      </c>
      <c r="AZ46" s="26">
        <v>0</v>
      </c>
      <c r="BA46" s="26">
        <v>0</v>
      </c>
      <c r="BB46" s="26">
        <v>0</v>
      </c>
      <c r="BC46" s="29">
        <f t="shared" si="13"/>
        <v>1217020.03</v>
      </c>
    </row>
    <row r="47" spans="1:55" ht="31.5" x14ac:dyDescent="0.25">
      <c r="A47" s="55">
        <v>7</v>
      </c>
      <c r="B47" s="25" t="s">
        <v>52</v>
      </c>
      <c r="C47" s="31">
        <v>1960</v>
      </c>
      <c r="D47" s="31" t="s">
        <v>62</v>
      </c>
      <c r="E47" s="31">
        <v>2</v>
      </c>
      <c r="F47" s="31">
        <v>2</v>
      </c>
      <c r="G47" s="31">
        <v>8</v>
      </c>
      <c r="H47" s="31">
        <v>1</v>
      </c>
      <c r="I47" s="5">
        <f t="shared" si="10"/>
        <v>7</v>
      </c>
      <c r="J47" s="31">
        <v>0</v>
      </c>
      <c r="K47" s="31">
        <v>565.1</v>
      </c>
      <c r="L47" s="31">
        <v>315.3</v>
      </c>
      <c r="M47" s="31">
        <v>35.799999999999997</v>
      </c>
      <c r="N47" s="5">
        <f t="shared" si="11"/>
        <v>279.5</v>
      </c>
      <c r="O47" s="31">
        <v>13</v>
      </c>
      <c r="P47" s="31" t="s">
        <v>64</v>
      </c>
      <c r="Q47" s="56">
        <v>2008</v>
      </c>
      <c r="R47" s="57">
        <v>315.3</v>
      </c>
      <c r="S47" s="57">
        <v>1627159.83</v>
      </c>
      <c r="T47" s="26" t="s">
        <v>61</v>
      </c>
      <c r="U47" s="58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26">
        <f t="shared" si="12"/>
        <v>1627159.83</v>
      </c>
      <c r="AZ47" s="26">
        <v>0</v>
      </c>
      <c r="BA47" s="26">
        <v>0</v>
      </c>
      <c r="BB47" s="26">
        <v>0</v>
      </c>
      <c r="BC47" s="29">
        <f t="shared" si="13"/>
        <v>1627159.83</v>
      </c>
    </row>
    <row r="48" spans="1:55" x14ac:dyDescent="0.25">
      <c r="A48" s="55">
        <v>8</v>
      </c>
      <c r="B48" s="25" t="s">
        <v>53</v>
      </c>
      <c r="C48" s="31">
        <v>1949</v>
      </c>
      <c r="D48" s="31" t="s">
        <v>62</v>
      </c>
      <c r="E48" s="31">
        <v>3</v>
      </c>
      <c r="F48" s="31">
        <v>4</v>
      </c>
      <c r="G48" s="31">
        <v>36</v>
      </c>
      <c r="H48" s="31">
        <v>7</v>
      </c>
      <c r="I48" s="5">
        <f t="shared" si="10"/>
        <v>29</v>
      </c>
      <c r="J48" s="31">
        <v>0</v>
      </c>
      <c r="K48" s="31">
        <v>3340.4</v>
      </c>
      <c r="L48" s="31">
        <v>2357.4</v>
      </c>
      <c r="M48" s="31">
        <v>336.5</v>
      </c>
      <c r="N48" s="5">
        <f t="shared" si="11"/>
        <v>2020.9</v>
      </c>
      <c r="O48" s="31">
        <v>100</v>
      </c>
      <c r="P48" s="31" t="s">
        <v>63</v>
      </c>
      <c r="Q48" s="56">
        <v>2010</v>
      </c>
      <c r="R48" s="57"/>
      <c r="S48" s="57"/>
      <c r="T48" s="57"/>
      <c r="U48" s="58"/>
      <c r="V48" s="57"/>
      <c r="W48" s="57"/>
      <c r="X48" s="57">
        <v>1434</v>
      </c>
      <c r="Y48" s="57">
        <v>5475270.8700000001</v>
      </c>
      <c r="Z48" s="26" t="s">
        <v>61</v>
      </c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26">
        <f t="shared" si="12"/>
        <v>5475270.8700000001</v>
      </c>
      <c r="AZ48" s="26">
        <v>0</v>
      </c>
      <c r="BA48" s="26">
        <v>0</v>
      </c>
      <c r="BB48" s="26">
        <v>0</v>
      </c>
      <c r="BC48" s="29">
        <f t="shared" si="13"/>
        <v>5475270.8700000001</v>
      </c>
    </row>
    <row r="49" spans="1:55" x14ac:dyDescent="0.25">
      <c r="A49" s="55">
        <v>9</v>
      </c>
      <c r="B49" s="25" t="s">
        <v>54</v>
      </c>
      <c r="C49" s="31">
        <v>1958</v>
      </c>
      <c r="D49" s="31" t="s">
        <v>62</v>
      </c>
      <c r="E49" s="31">
        <v>4</v>
      </c>
      <c r="F49" s="31">
        <v>1</v>
      </c>
      <c r="G49" s="31">
        <v>16</v>
      </c>
      <c r="H49" s="31">
        <v>5</v>
      </c>
      <c r="I49" s="5">
        <f t="shared" si="10"/>
        <v>11</v>
      </c>
      <c r="J49" s="31">
        <v>0</v>
      </c>
      <c r="K49" s="31">
        <v>1022.6</v>
      </c>
      <c r="L49" s="31">
        <v>927.3</v>
      </c>
      <c r="M49" s="31">
        <v>280.39999999999998</v>
      </c>
      <c r="N49" s="5">
        <f t="shared" si="11"/>
        <v>646.9</v>
      </c>
      <c r="O49" s="31">
        <v>49</v>
      </c>
      <c r="P49" s="31" t="s">
        <v>69</v>
      </c>
      <c r="Q49" s="56">
        <v>2008</v>
      </c>
      <c r="R49" s="57">
        <v>927.3</v>
      </c>
      <c r="S49" s="57">
        <v>1439732.16</v>
      </c>
      <c r="T49" s="26" t="s">
        <v>61</v>
      </c>
      <c r="U49" s="58"/>
      <c r="V49" s="57"/>
      <c r="W49" s="57"/>
      <c r="X49" s="60">
        <v>432</v>
      </c>
      <c r="Y49" s="57">
        <v>1649453.98</v>
      </c>
      <c r="Z49" s="26" t="s">
        <v>61</v>
      </c>
      <c r="AA49" s="57"/>
      <c r="AB49" s="57"/>
      <c r="AC49" s="57"/>
      <c r="AD49" s="57">
        <v>1019</v>
      </c>
      <c r="AE49" s="57">
        <v>1791101.33</v>
      </c>
      <c r="AF49" s="26" t="s">
        <v>61</v>
      </c>
      <c r="AG49" s="57">
        <v>56</v>
      </c>
      <c r="AH49" s="57">
        <v>99363</v>
      </c>
      <c r="AI49" s="26" t="s">
        <v>61</v>
      </c>
      <c r="AJ49" s="57"/>
      <c r="AK49" s="57"/>
      <c r="AL49" s="57"/>
      <c r="AM49" s="57">
        <v>1019</v>
      </c>
      <c r="AN49" s="57">
        <v>3336955.23</v>
      </c>
      <c r="AO49" s="26" t="s">
        <v>61</v>
      </c>
      <c r="AP49" s="57"/>
      <c r="AQ49" s="57"/>
      <c r="AR49" s="57"/>
      <c r="AS49" s="57"/>
      <c r="AT49" s="57"/>
      <c r="AU49" s="57"/>
      <c r="AV49" s="57"/>
      <c r="AW49" s="57"/>
      <c r="AX49" s="57"/>
      <c r="AY49" s="26">
        <f t="shared" si="12"/>
        <v>8316605.6999999993</v>
      </c>
      <c r="AZ49" s="26">
        <v>0</v>
      </c>
      <c r="BA49" s="26">
        <v>0</v>
      </c>
      <c r="BB49" s="26">
        <v>0</v>
      </c>
      <c r="BC49" s="29">
        <f t="shared" si="13"/>
        <v>8316605.6999999993</v>
      </c>
    </row>
    <row r="50" spans="1:55" x14ac:dyDescent="0.25">
      <c r="A50" s="55">
        <v>10</v>
      </c>
      <c r="B50" s="25" t="s">
        <v>55</v>
      </c>
      <c r="C50" s="31">
        <v>1930</v>
      </c>
      <c r="D50" s="31" t="s">
        <v>62</v>
      </c>
      <c r="E50" s="31">
        <v>4</v>
      </c>
      <c r="F50" s="31">
        <v>4</v>
      </c>
      <c r="G50" s="31">
        <v>32</v>
      </c>
      <c r="H50" s="31">
        <v>16</v>
      </c>
      <c r="I50" s="5">
        <f t="shared" si="10"/>
        <v>16</v>
      </c>
      <c r="J50" s="31">
        <v>0</v>
      </c>
      <c r="K50" s="31">
        <v>2215.8000000000002</v>
      </c>
      <c r="L50" s="31">
        <v>1820.5</v>
      </c>
      <c r="M50" s="31">
        <v>655.7</v>
      </c>
      <c r="N50" s="5">
        <f t="shared" si="11"/>
        <v>1164.8</v>
      </c>
      <c r="O50" s="31">
        <v>120</v>
      </c>
      <c r="P50" s="31"/>
      <c r="Q50" s="56"/>
      <c r="R50" s="57">
        <v>1820.5</v>
      </c>
      <c r="S50" s="57">
        <v>4357069.18</v>
      </c>
      <c r="T50" s="26" t="s">
        <v>61</v>
      </c>
      <c r="U50" s="58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26">
        <f t="shared" si="12"/>
        <v>4357069.18</v>
      </c>
      <c r="AZ50" s="26">
        <v>0</v>
      </c>
      <c r="BA50" s="26">
        <v>0</v>
      </c>
      <c r="BB50" s="26">
        <v>0</v>
      </c>
      <c r="BC50" s="29">
        <f t="shared" si="13"/>
        <v>4357069.18</v>
      </c>
    </row>
    <row r="51" spans="1:55" x14ac:dyDescent="0.25">
      <c r="A51" s="55">
        <v>11</v>
      </c>
      <c r="B51" s="25" t="s">
        <v>56</v>
      </c>
      <c r="C51" s="31">
        <v>1938</v>
      </c>
      <c r="D51" s="31" t="s">
        <v>62</v>
      </c>
      <c r="E51" s="31">
        <v>3</v>
      </c>
      <c r="F51" s="31">
        <v>2</v>
      </c>
      <c r="G51" s="31">
        <v>12</v>
      </c>
      <c r="H51" s="31">
        <v>8</v>
      </c>
      <c r="I51" s="5">
        <f t="shared" si="10"/>
        <v>4</v>
      </c>
      <c r="J51" s="31">
        <v>0</v>
      </c>
      <c r="K51" s="31">
        <v>1370.6</v>
      </c>
      <c r="L51" s="31">
        <v>865.1</v>
      </c>
      <c r="M51" s="31">
        <v>364.1</v>
      </c>
      <c r="N51" s="5">
        <f t="shared" si="11"/>
        <v>501</v>
      </c>
      <c r="O51" s="31">
        <v>22</v>
      </c>
      <c r="P51" s="31" t="s">
        <v>63</v>
      </c>
      <c r="Q51" s="56">
        <v>2016</v>
      </c>
      <c r="R51" s="57"/>
      <c r="S51" s="57"/>
      <c r="T51" s="57"/>
      <c r="U51" s="58"/>
      <c r="V51" s="57"/>
      <c r="W51" s="57"/>
      <c r="X51" s="57"/>
      <c r="Y51" s="57"/>
      <c r="Z51" s="57"/>
      <c r="AA51" s="57"/>
      <c r="AB51" s="57"/>
      <c r="AC51" s="57"/>
      <c r="AD51" s="57">
        <v>1174</v>
      </c>
      <c r="AE51" s="57">
        <v>720585.35</v>
      </c>
      <c r="AF51" s="26" t="s">
        <v>61</v>
      </c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26">
        <f t="shared" si="12"/>
        <v>720585.35</v>
      </c>
      <c r="AZ51" s="26">
        <v>0</v>
      </c>
      <c r="BA51" s="26">
        <v>0</v>
      </c>
      <c r="BB51" s="26">
        <v>0</v>
      </c>
      <c r="BC51" s="29">
        <f t="shared" si="13"/>
        <v>720585.35</v>
      </c>
    </row>
    <row r="52" spans="1:55" x14ac:dyDescent="0.25">
      <c r="A52" s="55">
        <v>12</v>
      </c>
      <c r="B52" s="25" t="s">
        <v>57</v>
      </c>
      <c r="C52" s="31">
        <v>1965</v>
      </c>
      <c r="D52" s="31" t="s">
        <v>62</v>
      </c>
      <c r="E52" s="31">
        <v>5</v>
      </c>
      <c r="F52" s="31">
        <v>3</v>
      </c>
      <c r="G52" s="31">
        <v>60</v>
      </c>
      <c r="H52" s="31">
        <v>5</v>
      </c>
      <c r="I52" s="5">
        <f t="shared" si="10"/>
        <v>55</v>
      </c>
      <c r="J52" s="31">
        <v>0</v>
      </c>
      <c r="K52" s="31">
        <v>3371</v>
      </c>
      <c r="L52" s="31">
        <v>2507.8000000000002</v>
      </c>
      <c r="M52" s="31">
        <v>226.6</v>
      </c>
      <c r="N52" s="5">
        <f t="shared" si="11"/>
        <v>2281.2000000000003</v>
      </c>
      <c r="O52" s="31">
        <v>105</v>
      </c>
      <c r="P52" s="31" t="s">
        <v>64</v>
      </c>
      <c r="Q52" s="56">
        <v>2007</v>
      </c>
      <c r="R52" s="57"/>
      <c r="S52" s="57"/>
      <c r="T52" s="57"/>
      <c r="U52" s="58"/>
      <c r="V52" s="57"/>
      <c r="W52" s="57"/>
      <c r="X52" s="57">
        <v>780</v>
      </c>
      <c r="Y52" s="57">
        <v>2978180.82</v>
      </c>
      <c r="Z52" s="26" t="s">
        <v>61</v>
      </c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26">
        <f t="shared" si="12"/>
        <v>2978180.82</v>
      </c>
      <c r="AZ52" s="26">
        <v>0</v>
      </c>
      <c r="BA52" s="26">
        <v>0</v>
      </c>
      <c r="BB52" s="26">
        <v>0</v>
      </c>
      <c r="BC52" s="29">
        <f t="shared" si="13"/>
        <v>2978180.82</v>
      </c>
    </row>
    <row r="53" spans="1:55" ht="31.5" x14ac:dyDescent="0.25">
      <c r="A53" s="55">
        <v>13</v>
      </c>
      <c r="B53" s="25" t="s">
        <v>58</v>
      </c>
      <c r="C53" s="31">
        <v>1993</v>
      </c>
      <c r="D53" s="31" t="s">
        <v>60</v>
      </c>
      <c r="E53" s="31">
        <v>9</v>
      </c>
      <c r="F53" s="31">
        <v>2</v>
      </c>
      <c r="G53" s="31">
        <v>72</v>
      </c>
      <c r="H53" s="31">
        <v>11</v>
      </c>
      <c r="I53" s="5">
        <f t="shared" si="10"/>
        <v>61</v>
      </c>
      <c r="J53" s="31">
        <v>0</v>
      </c>
      <c r="K53" s="31">
        <v>5663.6</v>
      </c>
      <c r="L53" s="31">
        <v>3885.2</v>
      </c>
      <c r="M53" s="31">
        <v>609.20000000000005</v>
      </c>
      <c r="N53" s="5">
        <f t="shared" si="11"/>
        <v>3276</v>
      </c>
      <c r="O53" s="31">
        <v>177</v>
      </c>
      <c r="P53" s="59" t="s">
        <v>70</v>
      </c>
      <c r="Q53" s="56" t="s">
        <v>67</v>
      </c>
      <c r="R53" s="57"/>
      <c r="S53" s="57"/>
      <c r="T53" s="57"/>
      <c r="U53" s="58">
        <v>2</v>
      </c>
      <c r="V53" s="57">
        <v>5167495.2300000004</v>
      </c>
      <c r="W53" s="26" t="s">
        <v>61</v>
      </c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26">
        <f t="shared" si="12"/>
        <v>5167495.2300000004</v>
      </c>
      <c r="AZ53" s="26">
        <v>0</v>
      </c>
      <c r="BA53" s="26">
        <v>0</v>
      </c>
      <c r="BB53" s="26">
        <v>0</v>
      </c>
      <c r="BC53" s="29">
        <f t="shared" si="13"/>
        <v>5167495.2300000004</v>
      </c>
    </row>
    <row r="54" spans="1:55" ht="16.5" thickBot="1" x14ac:dyDescent="0.3">
      <c r="A54" s="61">
        <v>14</v>
      </c>
      <c r="B54" s="34" t="s">
        <v>59</v>
      </c>
      <c r="C54" s="62">
        <v>1957</v>
      </c>
      <c r="D54" s="62" t="s">
        <v>62</v>
      </c>
      <c r="E54" s="62">
        <v>3</v>
      </c>
      <c r="F54" s="62">
        <v>3</v>
      </c>
      <c r="G54" s="62">
        <v>27</v>
      </c>
      <c r="H54" s="62">
        <v>2</v>
      </c>
      <c r="I54" s="35">
        <f t="shared" si="10"/>
        <v>25</v>
      </c>
      <c r="J54" s="62">
        <v>0</v>
      </c>
      <c r="K54" s="62">
        <v>2230</v>
      </c>
      <c r="L54" s="62">
        <v>1393.2</v>
      </c>
      <c r="M54" s="62">
        <v>113.1</v>
      </c>
      <c r="N54" s="35">
        <f t="shared" si="11"/>
        <v>1280.1000000000001</v>
      </c>
      <c r="O54" s="62">
        <v>64</v>
      </c>
      <c r="P54" s="62" t="s">
        <v>63</v>
      </c>
      <c r="Q54" s="63">
        <v>2008</v>
      </c>
      <c r="R54" s="64"/>
      <c r="S54" s="64"/>
      <c r="T54" s="64"/>
      <c r="U54" s="65"/>
      <c r="V54" s="64"/>
      <c r="W54" s="64"/>
      <c r="X54" s="64">
        <v>870</v>
      </c>
      <c r="Y54" s="64">
        <v>4124350.94</v>
      </c>
      <c r="Z54" s="37" t="s">
        <v>61</v>
      </c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37">
        <f t="shared" si="12"/>
        <v>4124350.94</v>
      </c>
      <c r="AZ54" s="37">
        <v>0</v>
      </c>
      <c r="BA54" s="37">
        <v>0</v>
      </c>
      <c r="BB54" s="37">
        <v>0</v>
      </c>
      <c r="BC54" s="41">
        <f t="shared" si="13"/>
        <v>4124350.94</v>
      </c>
    </row>
    <row r="55" spans="1:55" ht="16.5" thickBot="1" x14ac:dyDescent="0.3">
      <c r="A55" s="66"/>
      <c r="B55" s="67" t="s">
        <v>115</v>
      </c>
      <c r="C55" s="68"/>
      <c r="D55" s="68"/>
      <c r="E55" s="68"/>
      <c r="F55" s="68">
        <f>SUM(F56:F65)</f>
        <v>29</v>
      </c>
      <c r="G55" s="68">
        <f t="shared" ref="G55:O55" si="14">SUM(G56:G65)</f>
        <v>718</v>
      </c>
      <c r="H55" s="68">
        <f t="shared" si="14"/>
        <v>184</v>
      </c>
      <c r="I55" s="68">
        <f t="shared" si="14"/>
        <v>534</v>
      </c>
      <c r="J55" s="68">
        <f t="shared" si="14"/>
        <v>0</v>
      </c>
      <c r="K55" s="68">
        <f t="shared" si="14"/>
        <v>42853.1</v>
      </c>
      <c r="L55" s="68">
        <f t="shared" si="14"/>
        <v>33198.1</v>
      </c>
      <c r="M55" s="68">
        <f t="shared" si="14"/>
        <v>6603.4</v>
      </c>
      <c r="N55" s="68">
        <f t="shared" si="14"/>
        <v>26594.699999999997</v>
      </c>
      <c r="O55" s="68">
        <f t="shared" si="14"/>
        <v>1805</v>
      </c>
      <c r="P55" s="68"/>
      <c r="Q55" s="68"/>
      <c r="R55" s="69">
        <f t="shared" ref="R55:BC55" si="15">SUM(R56:R65)</f>
        <v>28384.6</v>
      </c>
      <c r="S55" s="69">
        <f t="shared" si="15"/>
        <v>59560725.560000002</v>
      </c>
      <c r="T55" s="69">
        <f t="shared" si="15"/>
        <v>0</v>
      </c>
      <c r="U55" s="70">
        <f t="shared" si="15"/>
        <v>0</v>
      </c>
      <c r="V55" s="69">
        <f t="shared" si="15"/>
        <v>0</v>
      </c>
      <c r="W55" s="69">
        <f t="shared" si="15"/>
        <v>0</v>
      </c>
      <c r="X55" s="69">
        <f t="shared" si="15"/>
        <v>2653</v>
      </c>
      <c r="Y55" s="69">
        <f t="shared" si="15"/>
        <v>5753275.46</v>
      </c>
      <c r="Z55" s="69">
        <f t="shared" si="15"/>
        <v>0</v>
      </c>
      <c r="AA55" s="69">
        <f t="shared" si="15"/>
        <v>0</v>
      </c>
      <c r="AB55" s="69">
        <f t="shared" si="15"/>
        <v>0</v>
      </c>
      <c r="AC55" s="69">
        <f t="shared" si="15"/>
        <v>0</v>
      </c>
      <c r="AD55" s="69">
        <f t="shared" si="15"/>
        <v>1520</v>
      </c>
      <c r="AE55" s="69">
        <f t="shared" si="15"/>
        <v>1819281.83</v>
      </c>
      <c r="AF55" s="69">
        <f t="shared" si="15"/>
        <v>0</v>
      </c>
      <c r="AG55" s="69">
        <f t="shared" si="15"/>
        <v>56</v>
      </c>
      <c r="AH55" s="69">
        <f t="shared" si="15"/>
        <v>108827.93</v>
      </c>
      <c r="AI55" s="69">
        <f t="shared" si="15"/>
        <v>0</v>
      </c>
      <c r="AJ55" s="69">
        <f t="shared" si="15"/>
        <v>0</v>
      </c>
      <c r="AK55" s="69">
        <f t="shared" si="15"/>
        <v>0</v>
      </c>
      <c r="AL55" s="69">
        <f t="shared" si="15"/>
        <v>0</v>
      </c>
      <c r="AM55" s="69">
        <f t="shared" si="15"/>
        <v>1019</v>
      </c>
      <c r="AN55" s="69">
        <f t="shared" si="15"/>
        <v>3500490.48</v>
      </c>
      <c r="AO55" s="69">
        <f t="shared" si="15"/>
        <v>0</v>
      </c>
      <c r="AP55" s="69">
        <f t="shared" si="15"/>
        <v>0</v>
      </c>
      <c r="AQ55" s="69">
        <f t="shared" si="15"/>
        <v>0</v>
      </c>
      <c r="AR55" s="69">
        <f t="shared" si="15"/>
        <v>0</v>
      </c>
      <c r="AS55" s="69">
        <f t="shared" si="15"/>
        <v>0</v>
      </c>
      <c r="AT55" s="69">
        <f t="shared" si="15"/>
        <v>0</v>
      </c>
      <c r="AU55" s="69">
        <f t="shared" si="15"/>
        <v>0</v>
      </c>
      <c r="AV55" s="69">
        <f t="shared" si="15"/>
        <v>0</v>
      </c>
      <c r="AW55" s="69">
        <f t="shared" si="15"/>
        <v>0</v>
      </c>
      <c r="AX55" s="69">
        <f t="shared" si="15"/>
        <v>0</v>
      </c>
      <c r="AY55" s="69">
        <f t="shared" si="15"/>
        <v>70742601.260000005</v>
      </c>
      <c r="AZ55" s="69">
        <f t="shared" si="15"/>
        <v>0</v>
      </c>
      <c r="BA55" s="69">
        <f t="shared" si="15"/>
        <v>0</v>
      </c>
      <c r="BB55" s="69">
        <f t="shared" si="15"/>
        <v>0</v>
      </c>
      <c r="BC55" s="71">
        <f t="shared" si="15"/>
        <v>70742601.260000005</v>
      </c>
    </row>
    <row r="56" spans="1:55" ht="17.25" customHeight="1" x14ac:dyDescent="0.25">
      <c r="A56" s="72">
        <v>1</v>
      </c>
      <c r="B56" s="73" t="s">
        <v>94</v>
      </c>
      <c r="C56" s="74">
        <v>1956</v>
      </c>
      <c r="D56" s="74" t="s">
        <v>62</v>
      </c>
      <c r="E56" s="74">
        <v>2</v>
      </c>
      <c r="F56" s="74">
        <v>2</v>
      </c>
      <c r="G56" s="74">
        <v>14</v>
      </c>
      <c r="H56" s="74">
        <v>6</v>
      </c>
      <c r="I56" s="74">
        <f>G56-H56</f>
        <v>8</v>
      </c>
      <c r="J56" s="74">
        <v>0</v>
      </c>
      <c r="K56" s="74">
        <v>449.9</v>
      </c>
      <c r="L56" s="74">
        <v>404.4</v>
      </c>
      <c r="M56" s="74">
        <v>262.89999999999998</v>
      </c>
      <c r="N56" s="74">
        <f>L56-M56</f>
        <v>141.5</v>
      </c>
      <c r="O56" s="74">
        <v>29</v>
      </c>
      <c r="P56" s="74" t="s">
        <v>64</v>
      </c>
      <c r="Q56" s="75">
        <v>2012</v>
      </c>
      <c r="R56" s="76">
        <v>404.4</v>
      </c>
      <c r="S56" s="76">
        <v>2208710.04</v>
      </c>
      <c r="T56" s="77" t="s">
        <v>113</v>
      </c>
      <c r="U56" s="78"/>
      <c r="V56" s="76"/>
      <c r="W56" s="76"/>
      <c r="X56" s="76"/>
      <c r="Y56" s="76"/>
      <c r="Z56" s="76"/>
      <c r="AA56" s="76"/>
      <c r="AB56" s="76"/>
      <c r="AC56" s="76"/>
      <c r="AD56" s="76">
        <v>501</v>
      </c>
      <c r="AE56" s="76">
        <v>1018906.42</v>
      </c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9">
        <f t="shared" si="12"/>
        <v>3227616.46</v>
      </c>
      <c r="AZ56" s="79">
        <v>0</v>
      </c>
      <c r="BA56" s="79">
        <v>0</v>
      </c>
      <c r="BB56" s="79">
        <v>0</v>
      </c>
      <c r="BC56" s="80">
        <f>AY56</f>
        <v>3227616.46</v>
      </c>
    </row>
    <row r="57" spans="1:55" ht="34.5" customHeight="1" x14ac:dyDescent="0.25">
      <c r="A57" s="81">
        <v>2</v>
      </c>
      <c r="B57" s="25" t="s">
        <v>95</v>
      </c>
      <c r="C57" s="31">
        <v>1955</v>
      </c>
      <c r="D57" s="31" t="s">
        <v>62</v>
      </c>
      <c r="E57" s="31">
        <v>3</v>
      </c>
      <c r="F57" s="31">
        <v>3</v>
      </c>
      <c r="G57" s="31">
        <v>29</v>
      </c>
      <c r="H57" s="31">
        <v>9</v>
      </c>
      <c r="I57" s="31">
        <f t="shared" ref="I57:I65" si="16">G57-H57</f>
        <v>20</v>
      </c>
      <c r="J57" s="31">
        <v>0</v>
      </c>
      <c r="K57" s="31">
        <v>1554.2</v>
      </c>
      <c r="L57" s="31">
        <v>1405.7</v>
      </c>
      <c r="M57" s="31">
        <v>346.6</v>
      </c>
      <c r="N57" s="31">
        <f t="shared" ref="N57:N65" si="17">L57-M57</f>
        <v>1059.0999999999999</v>
      </c>
      <c r="O57" s="31">
        <v>83</v>
      </c>
      <c r="P57" s="59" t="s">
        <v>68</v>
      </c>
      <c r="Q57" s="56">
        <v>2010.2005999999999</v>
      </c>
      <c r="R57" s="57">
        <v>1405.7</v>
      </c>
      <c r="S57" s="82">
        <v>4880482.72</v>
      </c>
      <c r="T57" s="83" t="s">
        <v>113</v>
      </c>
      <c r="U57" s="58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26">
        <f t="shared" si="12"/>
        <v>4880482.72</v>
      </c>
      <c r="AZ57" s="21">
        <v>0</v>
      </c>
      <c r="BA57" s="21">
        <v>0</v>
      </c>
      <c r="BB57" s="21">
        <v>0</v>
      </c>
      <c r="BC57" s="84">
        <f t="shared" ref="BC57:BC65" si="18">AY57</f>
        <v>4880482.72</v>
      </c>
    </row>
    <row r="58" spans="1:55" ht="33" customHeight="1" x14ac:dyDescent="0.25">
      <c r="A58" s="81">
        <v>3</v>
      </c>
      <c r="B58" s="25" t="s">
        <v>96</v>
      </c>
      <c r="C58" s="31">
        <v>1957</v>
      </c>
      <c r="D58" s="31" t="s">
        <v>62</v>
      </c>
      <c r="E58" s="31">
        <v>3</v>
      </c>
      <c r="F58" s="31">
        <v>3</v>
      </c>
      <c r="G58" s="31">
        <v>35</v>
      </c>
      <c r="H58" s="31">
        <v>9</v>
      </c>
      <c r="I58" s="31">
        <f t="shared" si="16"/>
        <v>26</v>
      </c>
      <c r="J58" s="31">
        <v>0</v>
      </c>
      <c r="K58" s="31">
        <v>1557.1</v>
      </c>
      <c r="L58" s="31">
        <v>1401.5</v>
      </c>
      <c r="M58" s="31">
        <v>241.8</v>
      </c>
      <c r="N58" s="31">
        <f t="shared" si="17"/>
        <v>1159.7</v>
      </c>
      <c r="O58" s="31">
        <v>67</v>
      </c>
      <c r="P58" s="59" t="s">
        <v>68</v>
      </c>
      <c r="Q58" s="85" t="s">
        <v>103</v>
      </c>
      <c r="R58" s="57">
        <v>1401.5</v>
      </c>
      <c r="S58" s="82">
        <v>1602227.78</v>
      </c>
      <c r="T58" s="83" t="s">
        <v>113</v>
      </c>
      <c r="U58" s="58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26">
        <f t="shared" si="12"/>
        <v>1602227.78</v>
      </c>
      <c r="AZ58" s="21">
        <v>0</v>
      </c>
      <c r="BA58" s="21">
        <v>0</v>
      </c>
      <c r="BB58" s="21">
        <v>0</v>
      </c>
      <c r="BC58" s="84">
        <f t="shared" si="18"/>
        <v>1602227.78</v>
      </c>
    </row>
    <row r="59" spans="1:55" ht="17.25" customHeight="1" x14ac:dyDescent="0.25">
      <c r="A59" s="81">
        <v>4</v>
      </c>
      <c r="B59" s="25" t="s">
        <v>97</v>
      </c>
      <c r="C59" s="31">
        <v>1959</v>
      </c>
      <c r="D59" s="31" t="s">
        <v>62</v>
      </c>
      <c r="E59" s="31">
        <v>3</v>
      </c>
      <c r="F59" s="31">
        <v>3</v>
      </c>
      <c r="G59" s="31">
        <v>36</v>
      </c>
      <c r="H59" s="31">
        <v>14</v>
      </c>
      <c r="I59" s="31">
        <f t="shared" si="16"/>
        <v>22</v>
      </c>
      <c r="J59" s="31">
        <v>0</v>
      </c>
      <c r="K59" s="31">
        <v>1662.6</v>
      </c>
      <c r="L59" s="31">
        <v>1516.1</v>
      </c>
      <c r="M59" s="31">
        <v>587.9</v>
      </c>
      <c r="N59" s="31">
        <f t="shared" si="17"/>
        <v>928.19999999999993</v>
      </c>
      <c r="O59" s="31">
        <v>88</v>
      </c>
      <c r="P59" s="31" t="s">
        <v>64</v>
      </c>
      <c r="Q59" s="86">
        <v>2009</v>
      </c>
      <c r="R59" s="57">
        <v>1516.1</v>
      </c>
      <c r="S59" s="82">
        <v>1698985.08</v>
      </c>
      <c r="T59" s="83" t="s">
        <v>113</v>
      </c>
      <c r="U59" s="58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26">
        <f t="shared" si="12"/>
        <v>1698985.08</v>
      </c>
      <c r="AZ59" s="21">
        <v>0</v>
      </c>
      <c r="BA59" s="21">
        <v>0</v>
      </c>
      <c r="BB59" s="21">
        <v>0</v>
      </c>
      <c r="BC59" s="84">
        <f t="shared" si="18"/>
        <v>1698985.08</v>
      </c>
    </row>
    <row r="60" spans="1:55" ht="17.25" customHeight="1" x14ac:dyDescent="0.25">
      <c r="A60" s="81">
        <v>5</v>
      </c>
      <c r="B60" s="25" t="s">
        <v>98</v>
      </c>
      <c r="C60" s="31">
        <v>1962</v>
      </c>
      <c r="D60" s="31" t="s">
        <v>62</v>
      </c>
      <c r="E60" s="31">
        <v>2</v>
      </c>
      <c r="F60" s="31">
        <v>2</v>
      </c>
      <c r="G60" s="31">
        <v>16</v>
      </c>
      <c r="H60" s="31">
        <v>6</v>
      </c>
      <c r="I60" s="31">
        <f t="shared" si="16"/>
        <v>10</v>
      </c>
      <c r="J60" s="31">
        <v>0</v>
      </c>
      <c r="K60" s="31">
        <v>1119.5</v>
      </c>
      <c r="L60" s="31">
        <v>639.9</v>
      </c>
      <c r="M60" s="31">
        <v>260.3</v>
      </c>
      <c r="N60" s="31">
        <f t="shared" si="17"/>
        <v>379.59999999999997</v>
      </c>
      <c r="O60" s="31">
        <v>30</v>
      </c>
      <c r="P60" s="31" t="s">
        <v>64</v>
      </c>
      <c r="Q60" s="86">
        <v>2009</v>
      </c>
      <c r="R60" s="57">
        <v>639.9</v>
      </c>
      <c r="S60" s="82">
        <v>3022564.95</v>
      </c>
      <c r="T60" s="83" t="s">
        <v>113</v>
      </c>
      <c r="U60" s="58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57"/>
      <c r="AQ60" s="57"/>
      <c r="AR60" s="57"/>
      <c r="AS60" s="57"/>
      <c r="AT60" s="57"/>
      <c r="AU60" s="57"/>
      <c r="AV60" s="57"/>
      <c r="AW60" s="57"/>
      <c r="AX60" s="57"/>
      <c r="AY60" s="26">
        <f t="shared" si="12"/>
        <v>3022564.95</v>
      </c>
      <c r="AZ60" s="21">
        <v>0</v>
      </c>
      <c r="BA60" s="21">
        <v>0</v>
      </c>
      <c r="BB60" s="21">
        <v>0</v>
      </c>
      <c r="BC60" s="84">
        <f t="shared" si="18"/>
        <v>3022564.95</v>
      </c>
    </row>
    <row r="61" spans="1:55" ht="31.5" x14ac:dyDescent="0.25">
      <c r="A61" s="81">
        <v>6</v>
      </c>
      <c r="B61" s="25" t="s">
        <v>99</v>
      </c>
      <c r="C61" s="31">
        <v>1958</v>
      </c>
      <c r="D61" s="31" t="s">
        <v>62</v>
      </c>
      <c r="E61" s="31">
        <v>4</v>
      </c>
      <c r="F61" s="31">
        <v>1</v>
      </c>
      <c r="G61" s="31">
        <v>16</v>
      </c>
      <c r="H61" s="31">
        <v>3</v>
      </c>
      <c r="I61" s="31">
        <f t="shared" si="16"/>
        <v>13</v>
      </c>
      <c r="J61" s="31">
        <v>0</v>
      </c>
      <c r="K61" s="31">
        <v>1026.7</v>
      </c>
      <c r="L61" s="31">
        <v>928.3</v>
      </c>
      <c r="M61" s="31">
        <v>177.1</v>
      </c>
      <c r="N61" s="31">
        <f t="shared" si="17"/>
        <v>751.19999999999993</v>
      </c>
      <c r="O61" s="31">
        <v>43</v>
      </c>
      <c r="P61" s="59" t="s">
        <v>111</v>
      </c>
      <c r="Q61" s="85" t="s">
        <v>104</v>
      </c>
      <c r="R61" s="57"/>
      <c r="S61" s="57"/>
      <c r="T61" s="57"/>
      <c r="U61" s="58"/>
      <c r="V61" s="57"/>
      <c r="W61" s="57"/>
      <c r="X61" s="57"/>
      <c r="Y61" s="57"/>
      <c r="Z61" s="57"/>
      <c r="AA61" s="57"/>
      <c r="AB61" s="57"/>
      <c r="AC61" s="57"/>
      <c r="AD61" s="57">
        <v>1019</v>
      </c>
      <c r="AE61" s="57">
        <v>800375.41</v>
      </c>
      <c r="AF61" s="83" t="s">
        <v>113</v>
      </c>
      <c r="AG61" s="57">
        <v>56</v>
      </c>
      <c r="AH61" s="57">
        <v>108827.93</v>
      </c>
      <c r="AI61" s="83" t="s">
        <v>113</v>
      </c>
      <c r="AJ61" s="57"/>
      <c r="AK61" s="57"/>
      <c r="AL61" s="57"/>
      <c r="AM61" s="57">
        <v>1019</v>
      </c>
      <c r="AN61" s="82">
        <v>3500490.48</v>
      </c>
      <c r="AO61" s="83" t="s">
        <v>113</v>
      </c>
      <c r="AP61" s="82"/>
      <c r="AQ61" s="57"/>
      <c r="AR61" s="57"/>
      <c r="AS61" s="57"/>
      <c r="AT61" s="57"/>
      <c r="AU61" s="57"/>
      <c r="AV61" s="57"/>
      <c r="AW61" s="57"/>
      <c r="AX61" s="57"/>
      <c r="AY61" s="26">
        <f t="shared" si="12"/>
        <v>4409693.82</v>
      </c>
      <c r="AZ61" s="21">
        <v>0</v>
      </c>
      <c r="BA61" s="21">
        <v>0</v>
      </c>
      <c r="BB61" s="21">
        <v>0</v>
      </c>
      <c r="BC61" s="84">
        <f t="shared" si="18"/>
        <v>4409693.82</v>
      </c>
    </row>
    <row r="62" spans="1:55" ht="31.5" x14ac:dyDescent="0.25">
      <c r="A62" s="81">
        <v>7</v>
      </c>
      <c r="B62" s="25" t="s">
        <v>100</v>
      </c>
      <c r="C62" s="31">
        <v>1959</v>
      </c>
      <c r="D62" s="31" t="s">
        <v>62</v>
      </c>
      <c r="E62" s="31">
        <v>4</v>
      </c>
      <c r="F62" s="31">
        <v>4</v>
      </c>
      <c r="G62" s="31">
        <v>48</v>
      </c>
      <c r="H62" s="31">
        <v>2</v>
      </c>
      <c r="I62" s="31">
        <f t="shared" si="16"/>
        <v>46</v>
      </c>
      <c r="J62" s="31">
        <v>0</v>
      </c>
      <c r="K62" s="31">
        <v>3556.4</v>
      </c>
      <c r="L62" s="31">
        <v>2680.2</v>
      </c>
      <c r="M62" s="31">
        <v>63.4</v>
      </c>
      <c r="N62" s="31">
        <f t="shared" si="17"/>
        <v>2616.7999999999997</v>
      </c>
      <c r="O62" s="31">
        <v>113</v>
      </c>
      <c r="P62" s="59" t="s">
        <v>111</v>
      </c>
      <c r="Q62" s="85" t="s">
        <v>105</v>
      </c>
      <c r="R62" s="57">
        <v>2680.2</v>
      </c>
      <c r="S62" s="82">
        <v>3826955.01</v>
      </c>
      <c r="T62" s="83" t="s">
        <v>113</v>
      </c>
      <c r="U62" s="58"/>
      <c r="V62" s="57"/>
      <c r="W62" s="57"/>
      <c r="X62" s="57"/>
      <c r="Y62" s="57"/>
      <c r="Z62" s="64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26">
        <f t="shared" si="12"/>
        <v>3826955.01</v>
      </c>
      <c r="AZ62" s="21">
        <v>0</v>
      </c>
      <c r="BA62" s="21">
        <v>0</v>
      </c>
      <c r="BB62" s="21">
        <v>0</v>
      </c>
      <c r="BC62" s="84">
        <f t="shared" si="18"/>
        <v>3826955.01</v>
      </c>
    </row>
    <row r="63" spans="1:55" x14ac:dyDescent="0.25">
      <c r="A63" s="81">
        <v>8</v>
      </c>
      <c r="B63" s="25" t="s">
        <v>101</v>
      </c>
      <c r="C63" s="31">
        <v>1972</v>
      </c>
      <c r="D63" s="31" t="s">
        <v>60</v>
      </c>
      <c r="E63" s="31">
        <v>9</v>
      </c>
      <c r="F63" s="31">
        <v>8</v>
      </c>
      <c r="G63" s="31">
        <v>287</v>
      </c>
      <c r="H63" s="31">
        <v>30</v>
      </c>
      <c r="I63" s="31">
        <f t="shared" si="16"/>
        <v>257</v>
      </c>
      <c r="J63" s="31">
        <v>0</v>
      </c>
      <c r="K63" s="31">
        <v>17291.400000000001</v>
      </c>
      <c r="L63" s="31">
        <v>14021</v>
      </c>
      <c r="M63" s="31">
        <v>1645.5</v>
      </c>
      <c r="N63" s="31">
        <f t="shared" si="17"/>
        <v>12375.5</v>
      </c>
      <c r="O63" s="31">
        <v>639</v>
      </c>
      <c r="P63" s="31" t="s">
        <v>64</v>
      </c>
      <c r="Q63" s="86">
        <v>2002</v>
      </c>
      <c r="R63" s="57">
        <v>14021</v>
      </c>
      <c r="S63" s="82">
        <v>37176136.060000002</v>
      </c>
      <c r="T63" s="83" t="s">
        <v>113</v>
      </c>
      <c r="U63" s="58"/>
      <c r="V63" s="57"/>
      <c r="W63" s="57"/>
      <c r="X63" s="57">
        <v>2115</v>
      </c>
      <c r="Y63" s="57">
        <v>4590956.76</v>
      </c>
      <c r="Z63" s="83" t="s">
        <v>113</v>
      </c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26">
        <f t="shared" si="12"/>
        <v>41767092.82</v>
      </c>
      <c r="AZ63" s="21">
        <v>0</v>
      </c>
      <c r="BA63" s="21">
        <v>0</v>
      </c>
      <c r="BB63" s="21">
        <v>0</v>
      </c>
      <c r="BC63" s="84">
        <f t="shared" si="18"/>
        <v>41767092.82</v>
      </c>
    </row>
    <row r="64" spans="1:55" x14ac:dyDescent="0.25">
      <c r="A64" s="81">
        <v>9</v>
      </c>
      <c r="B64" s="25" t="s">
        <v>102</v>
      </c>
      <c r="C64" s="31">
        <v>1984</v>
      </c>
      <c r="D64" s="31" t="s">
        <v>60</v>
      </c>
      <c r="E64" s="31">
        <v>12</v>
      </c>
      <c r="F64" s="31">
        <v>1</v>
      </c>
      <c r="G64" s="31">
        <v>165</v>
      </c>
      <c r="H64" s="31">
        <v>94</v>
      </c>
      <c r="I64" s="31">
        <f t="shared" si="16"/>
        <v>71</v>
      </c>
      <c r="J64" s="31">
        <v>0</v>
      </c>
      <c r="K64" s="31">
        <v>8971.7000000000007</v>
      </c>
      <c r="L64" s="31">
        <v>6315.8</v>
      </c>
      <c r="M64" s="31">
        <v>2408.6999999999998</v>
      </c>
      <c r="N64" s="31">
        <f t="shared" si="17"/>
        <v>3907.1000000000004</v>
      </c>
      <c r="O64" s="31">
        <v>536</v>
      </c>
      <c r="P64" s="31" t="s">
        <v>112</v>
      </c>
      <c r="Q64" s="85" t="s">
        <v>106</v>
      </c>
      <c r="R64" s="57">
        <v>6315.8</v>
      </c>
      <c r="S64" s="82">
        <v>5144663.92</v>
      </c>
      <c r="T64" s="87" t="s">
        <v>113</v>
      </c>
      <c r="U64" s="58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26">
        <f t="shared" si="12"/>
        <v>5144663.92</v>
      </c>
      <c r="AZ64" s="21">
        <v>0</v>
      </c>
      <c r="BA64" s="21">
        <v>0</v>
      </c>
      <c r="BB64" s="21">
        <v>0</v>
      </c>
      <c r="BC64" s="84">
        <f t="shared" si="18"/>
        <v>5144663.92</v>
      </c>
    </row>
    <row r="65" spans="1:55" ht="16.5" thickBot="1" x14ac:dyDescent="0.3">
      <c r="A65" s="88">
        <v>10</v>
      </c>
      <c r="B65" s="89" t="s">
        <v>58</v>
      </c>
      <c r="C65" s="90">
        <v>1993</v>
      </c>
      <c r="D65" s="90" t="s">
        <v>60</v>
      </c>
      <c r="E65" s="90">
        <v>9</v>
      </c>
      <c r="F65" s="90">
        <v>2</v>
      </c>
      <c r="G65" s="90">
        <v>72</v>
      </c>
      <c r="H65" s="90">
        <v>11</v>
      </c>
      <c r="I65" s="90">
        <f t="shared" si="16"/>
        <v>61</v>
      </c>
      <c r="J65" s="90">
        <v>0</v>
      </c>
      <c r="K65" s="90">
        <v>5663.6</v>
      </c>
      <c r="L65" s="90">
        <v>3885.2</v>
      </c>
      <c r="M65" s="90">
        <v>609.20000000000005</v>
      </c>
      <c r="N65" s="90">
        <f t="shared" si="17"/>
        <v>3276</v>
      </c>
      <c r="O65" s="90">
        <v>177</v>
      </c>
      <c r="P65" s="90" t="s">
        <v>64</v>
      </c>
      <c r="Q65" s="91">
        <v>2003</v>
      </c>
      <c r="R65" s="92"/>
      <c r="S65" s="92"/>
      <c r="T65" s="92"/>
      <c r="U65" s="93"/>
      <c r="V65" s="92"/>
      <c r="W65" s="92"/>
      <c r="X65" s="92">
        <v>538</v>
      </c>
      <c r="Y65" s="94">
        <v>1162318.7</v>
      </c>
      <c r="Z65" s="95" t="s">
        <v>113</v>
      </c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6">
        <f t="shared" si="12"/>
        <v>1162318.7</v>
      </c>
      <c r="AZ65" s="97">
        <v>0</v>
      </c>
      <c r="BA65" s="97">
        <v>0</v>
      </c>
      <c r="BB65" s="97">
        <v>0</v>
      </c>
      <c r="BC65" s="98">
        <f t="shared" si="18"/>
        <v>1162318.7</v>
      </c>
    </row>
    <row r="66" spans="1:55" x14ac:dyDescent="0.25"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  <c r="AZ66" s="99"/>
      <c r="BA66" s="99"/>
      <c r="BB66" s="99"/>
    </row>
    <row r="67" spans="1:55" x14ac:dyDescent="0.25">
      <c r="B67" s="1" t="s">
        <v>117</v>
      </c>
    </row>
  </sheetData>
  <mergeCells count="39">
    <mergeCell ref="L14:L15"/>
    <mergeCell ref="B9:P9"/>
    <mergeCell ref="B10:P10"/>
    <mergeCell ref="B11:P11"/>
    <mergeCell ref="Q13:Q15"/>
    <mergeCell ref="P13:P15"/>
    <mergeCell ref="M14:M15"/>
    <mergeCell ref="N14:N15"/>
    <mergeCell ref="B8:P8"/>
    <mergeCell ref="A18:H18"/>
    <mergeCell ref="R14:T15"/>
    <mergeCell ref="U14:W15"/>
    <mergeCell ref="A13:A15"/>
    <mergeCell ref="B13:B15"/>
    <mergeCell ref="C13:C15"/>
    <mergeCell ref="D13:D15"/>
    <mergeCell ref="E13:E15"/>
    <mergeCell ref="F13:F15"/>
    <mergeCell ref="G13:J13"/>
    <mergeCell ref="K13:K15"/>
    <mergeCell ref="L13:N13"/>
    <mergeCell ref="O13:O15"/>
    <mergeCell ref="G14:G15"/>
    <mergeCell ref="H14:J14"/>
    <mergeCell ref="W3:Z3"/>
    <mergeCell ref="AV14:AX15"/>
    <mergeCell ref="AY14:AY15"/>
    <mergeCell ref="AZ14:BC14"/>
    <mergeCell ref="R13:AL13"/>
    <mergeCell ref="AM13:AX13"/>
    <mergeCell ref="AY13:BC13"/>
    <mergeCell ref="AD14:AF15"/>
    <mergeCell ref="AG14:AI15"/>
    <mergeCell ref="AJ14:AL15"/>
    <mergeCell ref="AM14:AO15"/>
    <mergeCell ref="AP14:AR15"/>
    <mergeCell ref="AS14:AU15"/>
    <mergeCell ref="AA14:AC15"/>
    <mergeCell ref="X14:Z15"/>
  </mergeCells>
  <pageMargins left="0.9055118110236221" right="0.70866141732283472" top="0.74803149606299213" bottom="0.74803149606299213" header="0.31496062992125984" footer="0.31496062992125984"/>
  <pageSetup paperSize="9" scale="37" fitToWidth="2" fitToHeight="2" orientation="landscape" verticalDpi="0" r:id="rId1"/>
  <colBreaks count="2" manualBreakCount="2">
    <brk id="17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User-City5</dc:creator>
  <cp:lastModifiedBy>User-City5</cp:lastModifiedBy>
  <cp:lastPrinted>2018-01-22T08:57:26Z</cp:lastPrinted>
  <dcterms:created xsi:type="dcterms:W3CDTF">2018-01-09T14:44:42Z</dcterms:created>
  <dcterms:modified xsi:type="dcterms:W3CDTF">2018-01-26T12:41:23Z</dcterms:modified>
</cp:coreProperties>
</file>